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ESTION_FAMILLE\COMPTA\"/>
    </mc:Choice>
  </mc:AlternateContent>
  <xr:revisionPtr revIDLastSave="0" documentId="13_ncr:1_{8921E4CB-D405-4725-8D93-9DC5BEFB65FD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Placements" sheetId="1" r:id="rId1"/>
    <sheet name="Travaux" sheetId="2" r:id="rId2"/>
    <sheet name="Budget Base" sheetId="3" r:id="rId3"/>
  </sheets>
  <definedNames>
    <definedName name="_xlnm.Print_Area" localSheetId="2">'Budget Base'!$A$1:$U$81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0" i="3" l="1"/>
  <c r="G72" i="3"/>
  <c r="F44" i="3"/>
  <c r="F48" i="3"/>
  <c r="F45" i="3"/>
  <c r="D76" i="3"/>
  <c r="E76" i="3" s="1"/>
  <c r="E67" i="3"/>
  <c r="E62" i="3"/>
  <c r="E61" i="3"/>
  <c r="E13" i="3" l="1"/>
  <c r="E14" i="3"/>
  <c r="E20" i="3" l="1"/>
  <c r="F47" i="3"/>
  <c r="F46" i="3" l="1"/>
  <c r="E38" i="3"/>
  <c r="E7" i="3" l="1"/>
  <c r="H19" i="1" l="1"/>
  <c r="N17" i="2" l="1"/>
  <c r="M19" i="2" s="1"/>
  <c r="I21" i="2"/>
  <c r="J22" i="2" s="1"/>
  <c r="J11" i="2"/>
  <c r="J15" i="2" s="1"/>
  <c r="N15" i="2" s="1"/>
  <c r="M20" i="2" l="1"/>
  <c r="M21" i="2" s="1"/>
  <c r="I16" i="2"/>
  <c r="I17" i="2" s="1"/>
  <c r="J17" i="2" s="1"/>
  <c r="J18" i="2" s="1"/>
  <c r="J19" i="2" s="1"/>
  <c r="J20" i="2" s="1"/>
  <c r="K15" i="1"/>
  <c r="K8" i="1"/>
  <c r="N22" i="2" l="1"/>
  <c r="N21" i="2"/>
  <c r="N23" i="2" l="1"/>
  <c r="J17" i="1"/>
  <c r="J21" i="1" s="1"/>
  <c r="J26" i="1" l="1"/>
  <c r="J30" i="1" s="1"/>
  <c r="T5" i="3"/>
  <c r="S5" i="3" s="1"/>
  <c r="T4" i="3"/>
  <c r="S4" i="3" s="1"/>
  <c r="T6" i="3"/>
  <c r="T3" i="3"/>
  <c r="F38" i="3"/>
  <c r="E53" i="3"/>
  <c r="E63" i="3"/>
  <c r="F40" i="3"/>
  <c r="F39" i="3"/>
  <c r="F37" i="3"/>
  <c r="F36" i="3"/>
  <c r="F34" i="3"/>
  <c r="J28" i="1" l="1"/>
  <c r="S8" i="3"/>
  <c r="T8" i="3"/>
  <c r="G34" i="3"/>
  <c r="T11" i="3" s="1"/>
  <c r="S11" i="3" s="1"/>
  <c r="E56" i="3"/>
  <c r="F78" i="3"/>
  <c r="M55" i="3" l="1"/>
  <c r="F110" i="3"/>
  <c r="M54" i="3"/>
  <c r="F109" i="3"/>
  <c r="M53" i="3"/>
  <c r="F108" i="3"/>
  <c r="M52" i="3"/>
  <c r="F107" i="3"/>
  <c r="M51" i="3"/>
  <c r="F106" i="3"/>
  <c r="M50" i="3"/>
  <c r="F105" i="3"/>
  <c r="M49" i="3"/>
  <c r="F104" i="3"/>
  <c r="M47" i="3"/>
  <c r="F103" i="3"/>
  <c r="M46" i="3"/>
  <c r="F102" i="3"/>
  <c r="M43" i="3"/>
  <c r="F101" i="3"/>
  <c r="M42" i="3"/>
  <c r="F100" i="3"/>
  <c r="M41" i="3"/>
  <c r="F99" i="3"/>
  <c r="M40" i="3"/>
  <c r="F98" i="3"/>
  <c r="M39" i="3"/>
  <c r="F97" i="3"/>
  <c r="M38" i="3"/>
  <c r="F96" i="3"/>
  <c r="M37" i="3"/>
  <c r="F95" i="3"/>
  <c r="M36" i="3"/>
  <c r="F94" i="3"/>
  <c r="M35" i="3"/>
  <c r="F93" i="3"/>
  <c r="M34" i="3"/>
  <c r="F92" i="3"/>
  <c r="F79" i="3"/>
  <c r="F75" i="3"/>
  <c r="F74" i="3"/>
  <c r="F73" i="3"/>
  <c r="F72" i="3"/>
  <c r="F71" i="3"/>
  <c r="F67" i="3"/>
  <c r="F66" i="3"/>
  <c r="F65" i="3"/>
  <c r="E64" i="3"/>
  <c r="F64" i="3" s="1"/>
  <c r="F63" i="3"/>
  <c r="F62" i="3"/>
  <c r="F61" i="3"/>
  <c r="F60" i="3"/>
  <c r="F59" i="3"/>
  <c r="F58" i="3"/>
  <c r="F57" i="3"/>
  <c r="F56" i="3"/>
  <c r="F55" i="3"/>
  <c r="F54" i="3"/>
  <c r="F53" i="3"/>
  <c r="F52" i="3"/>
  <c r="E51" i="3"/>
  <c r="F50" i="3"/>
  <c r="F49" i="3"/>
  <c r="G42" i="3" s="1"/>
  <c r="F76" i="3"/>
  <c r="F6" i="3"/>
  <c r="F42" i="3"/>
  <c r="F32" i="3"/>
  <c r="F31" i="3"/>
  <c r="F30" i="3"/>
  <c r="F29" i="3"/>
  <c r="F28" i="3"/>
  <c r="F27" i="3"/>
  <c r="F26" i="3"/>
  <c r="F25" i="3"/>
  <c r="F24" i="3"/>
  <c r="F20" i="3"/>
  <c r="F19" i="3"/>
  <c r="F18" i="3"/>
  <c r="F14" i="3"/>
  <c r="F13" i="3"/>
  <c r="F12" i="3"/>
  <c r="F11" i="3"/>
  <c r="F10" i="3"/>
  <c r="F9" i="3"/>
  <c r="M7" i="3"/>
  <c r="F8" i="3"/>
  <c r="M6" i="3"/>
  <c r="F5" i="3"/>
  <c r="M3" i="3"/>
  <c r="F51" i="3" l="1"/>
  <c r="G50" i="3" s="1"/>
  <c r="E80" i="3"/>
  <c r="L10" i="3" s="1"/>
  <c r="G26" i="3"/>
  <c r="L9" i="3"/>
  <c r="M9" i="3"/>
  <c r="G19" i="3"/>
  <c r="G60" i="3"/>
  <c r="F7" i="3"/>
  <c r="G4" i="3" s="1"/>
  <c r="S9" i="3" l="1"/>
  <c r="T9" i="3" s="1"/>
  <c r="M10" i="3"/>
  <c r="G80" i="3"/>
  <c r="F80" i="3"/>
  <c r="L11" i="3"/>
  <c r="K23" i="3" s="1"/>
  <c r="M11" i="3" l="1"/>
  <c r="F23" i="2"/>
  <c r="F16" i="2"/>
  <c r="F10" i="2"/>
  <c r="F5" i="2"/>
  <c r="F31" i="2" l="1"/>
  <c r="E33" i="1"/>
  <c r="K46" i="1" s="1"/>
  <c r="I29" i="1" l="1"/>
  <c r="J29" i="1" s="1"/>
  <c r="J31" i="1" l="1"/>
  <c r="H31" i="1" s="1"/>
  <c r="H32" i="1" s="1"/>
  <c r="E35" i="1" s="1"/>
  <c r="E37" i="1" s="1"/>
  <c r="K20" i="3" l="1"/>
  <c r="K22" i="3" l="1"/>
  <c r="K25" i="3" s="1"/>
  <c r="R16" i="3" s="1"/>
  <c r="R18" i="3" s="1"/>
  <c r="K48" i="1"/>
  <c r="K50" i="1" s="1"/>
  <c r="J23" i="2"/>
  <c r="S13" i="3"/>
  <c r="R20" i="3" l="1"/>
  <c r="S14" i="3"/>
  <c r="R21" i="3" s="1"/>
  <c r="T13" i="3"/>
  <c r="R23" i="3" l="1"/>
  <c r="R26" i="3" s="1"/>
  <c r="T14" i="3"/>
</calcChain>
</file>

<file path=xl/sharedStrings.xml><?xml version="1.0" encoding="utf-8"?>
<sst xmlns="http://schemas.openxmlformats.org/spreadsheetml/2006/main" count="257" uniqueCount="224">
  <si>
    <t>Avoirs en nom propre</t>
  </si>
  <si>
    <t>Epargne pension</t>
  </si>
  <si>
    <t>AXA</t>
  </si>
  <si>
    <t>Aménagement bureau arrière</t>
  </si>
  <si>
    <t>Solde actuel</t>
  </si>
  <si>
    <t>Taxe</t>
  </si>
  <si>
    <t>Montant de base</t>
  </si>
  <si>
    <t xml:space="preserve"> Compte Epargne  FG+CG</t>
  </si>
  <si>
    <t>BELFIUS StarFund CG</t>
  </si>
  <si>
    <t>Déjà payé</t>
  </si>
  <si>
    <t>BELFIUS StarFund FG</t>
  </si>
  <si>
    <t>Compte courant AXA CG</t>
  </si>
  <si>
    <t>Compte courant AXA Françoise</t>
  </si>
  <si>
    <t>AG Life Growth (Easy Fund Plan 25/75)</t>
  </si>
  <si>
    <t>BeoBank</t>
  </si>
  <si>
    <t>BE86 1096 5068 6850 Cpte à vue EXCELLENCE</t>
  </si>
  <si>
    <t>BE47 1096 5098 0880 Cpte épargne EXCELLENCE</t>
  </si>
  <si>
    <t>BE97 1096 5955 2549 INVESTOR Account</t>
  </si>
  <si>
    <t xml:space="preserve"> </t>
  </si>
  <si>
    <t>BE74 1096 5392 2307 Cpte épargne FIDELITY PLUS</t>
  </si>
  <si>
    <t>BE  953-1410692-87 Epargne classique</t>
  </si>
  <si>
    <t>Compte titre 109-9066529-75</t>
  </si>
  <si>
    <t>Compte courant en attente placement</t>
  </si>
  <si>
    <t>NELL Opportunity 91.5933</t>
  </si>
  <si>
    <t>Isolation et enduit</t>
  </si>
  <si>
    <t>électricité et sanit.</t>
  </si>
  <si>
    <t>placards</t>
  </si>
  <si>
    <t>Aménag. chambre et salle de bain</t>
  </si>
  <si>
    <t>Cloisons</t>
  </si>
  <si>
    <t>Fermeture plafond</t>
  </si>
  <si>
    <t>Percement baie vers bureau</t>
  </si>
  <si>
    <t>Porte bureau/couloir</t>
  </si>
  <si>
    <t>Renforcement isolation</t>
  </si>
  <si>
    <t>Aménag. de la salle de bain</t>
  </si>
  <si>
    <t>Matériel sanitaire</t>
  </si>
  <si>
    <t>Mobilier salle de bain</t>
  </si>
  <si>
    <t>Matériel sanit. / installation</t>
  </si>
  <si>
    <t>M.O. sanit. / installation</t>
  </si>
  <si>
    <t>Install. Électrique</t>
  </si>
  <si>
    <t xml:space="preserve">Chauffage </t>
  </si>
  <si>
    <t>Aménag. de la chambre</t>
  </si>
  <si>
    <t>Amén. Placard</t>
  </si>
  <si>
    <t>divers</t>
  </si>
  <si>
    <t>Autres rangements</t>
  </si>
  <si>
    <t>Lit double + matelas</t>
  </si>
  <si>
    <t>Electricité</t>
  </si>
  <si>
    <t>TV</t>
  </si>
  <si>
    <t>Divers</t>
  </si>
  <si>
    <t>2.</t>
  </si>
  <si>
    <t>3.</t>
  </si>
  <si>
    <t>4.</t>
  </si>
  <si>
    <t>5.</t>
  </si>
  <si>
    <t>6.</t>
  </si>
  <si>
    <t>Electricité générale</t>
  </si>
  <si>
    <t>Prévision de travaux dans la maison</t>
  </si>
  <si>
    <t>Total</t>
  </si>
  <si>
    <t xml:space="preserve"> / an</t>
  </si>
  <si>
    <t xml:space="preserve"> /mois</t>
  </si>
  <si>
    <t>Habitation</t>
  </si>
  <si>
    <t>Pension Christian</t>
  </si>
  <si>
    <t>Pension Françoise</t>
  </si>
  <si>
    <t>Electricité (augm. de 10%)</t>
  </si>
  <si>
    <t>Eau</t>
  </si>
  <si>
    <t>Immondices</t>
  </si>
  <si>
    <t>Budget entretien/réparation immeuble</t>
  </si>
  <si>
    <t>Budget entretien jardin</t>
  </si>
  <si>
    <t>Titres services :</t>
  </si>
  <si>
    <t>Alarme / maintenance</t>
  </si>
  <si>
    <t>Totaux</t>
  </si>
  <si>
    <t>Equipements techniques</t>
  </si>
  <si>
    <t>Renouvellement électroménagers</t>
  </si>
  <si>
    <t>Assurance RC et omnium</t>
  </si>
  <si>
    <t>Taxe de circulation</t>
  </si>
  <si>
    <t>Entretiens hors pneus</t>
  </si>
  <si>
    <t xml:space="preserve">Pneus </t>
  </si>
  <si>
    <t>Incendie et RC immeuble</t>
  </si>
  <si>
    <t>Mututelle / base</t>
  </si>
  <si>
    <t>Loisirs</t>
  </si>
  <si>
    <t>Argent de poche de base : 2 x 100 €/mois</t>
  </si>
  <si>
    <t>Cadeaux Noël et Pâques</t>
  </si>
  <si>
    <t>Exceptions : baptèmes, communions, mariage</t>
  </si>
  <si>
    <t>Alimentation / vêtements</t>
  </si>
  <si>
    <t>Budget global alimentation</t>
  </si>
  <si>
    <t>Repas spéciaux (fêtes, anniv.)</t>
  </si>
  <si>
    <t>Budget produits entretien</t>
  </si>
  <si>
    <t>60 €/semaine</t>
  </si>
  <si>
    <t>Budget produits cosmétiques</t>
  </si>
  <si>
    <t xml:space="preserve">Vêtements </t>
  </si>
  <si>
    <t>Chaussures</t>
  </si>
  <si>
    <t>Coiffeur</t>
  </si>
  <si>
    <t>Santé</t>
  </si>
  <si>
    <t xml:space="preserve">Consultations : </t>
  </si>
  <si>
    <t>Médicaments non remboursés</t>
  </si>
  <si>
    <t>Autres frais non remboursés</t>
  </si>
  <si>
    <t>DEPENSES</t>
  </si>
  <si>
    <t>REVENUS</t>
  </si>
  <si>
    <t>Cadeaux petits enfants : 6 x 150 €</t>
  </si>
  <si>
    <t>Revenus</t>
  </si>
  <si>
    <t>Dépenses</t>
  </si>
  <si>
    <t xml:space="preserve">Ass. Hospit. DKV </t>
  </si>
  <si>
    <t>TV + ADSL + TEL + TV Redev.</t>
  </si>
  <si>
    <r>
      <rPr>
        <b/>
        <sz val="11"/>
        <color theme="1"/>
        <rFont val="Calibri"/>
        <family val="2"/>
        <scheme val="minor"/>
      </rPr>
      <t xml:space="preserve">Voiture </t>
    </r>
    <r>
      <rPr>
        <sz val="11"/>
        <color theme="1"/>
        <rFont val="Calibri"/>
        <family val="2"/>
      </rPr>
      <t>(1)</t>
    </r>
  </si>
  <si>
    <t>BUDGET vacances annuelles</t>
  </si>
  <si>
    <r>
      <rPr>
        <b/>
        <sz val="11"/>
        <color theme="1"/>
        <rFont val="Calibri"/>
        <family val="2"/>
        <scheme val="minor"/>
      </rPr>
      <t xml:space="preserve">Voiture </t>
    </r>
    <r>
      <rPr>
        <sz val="11"/>
        <color theme="1"/>
        <rFont val="Calibri"/>
        <family val="2"/>
      </rPr>
      <t>(2)</t>
    </r>
  </si>
  <si>
    <t>300b</t>
  </si>
  <si>
    <t>301b</t>
  </si>
  <si>
    <t>302b</t>
  </si>
  <si>
    <t>303b</t>
  </si>
  <si>
    <t>304b</t>
  </si>
  <si>
    <t>305b</t>
  </si>
  <si>
    <t>306b</t>
  </si>
  <si>
    <t>Voiture (2)</t>
  </si>
  <si>
    <t>Annuel</t>
  </si>
  <si>
    <t>Mensuel</t>
  </si>
  <si>
    <t xml:space="preserve"> moins impôts (déjà déduit)</t>
  </si>
  <si>
    <t>Restos hors vacances</t>
  </si>
  <si>
    <t>Solde épargne</t>
  </si>
  <si>
    <t>35 €/semaine</t>
  </si>
  <si>
    <t>15 jours de WE à 200,00</t>
  </si>
  <si>
    <t>De 70 à 80 ans</t>
  </si>
  <si>
    <t>De 80 à 90 ans</t>
  </si>
  <si>
    <t>Frais diminués</t>
  </si>
  <si>
    <t>Budget résiduel</t>
  </si>
  <si>
    <t>Revente de la maison</t>
  </si>
  <si>
    <t>Epargne à 80 ans</t>
  </si>
  <si>
    <t>Epargne à 90 ans</t>
  </si>
  <si>
    <t>Avoirs MCS</t>
  </si>
  <si>
    <t>TVA à reverser</t>
  </si>
  <si>
    <t>Compte titre 602 0051169 18</t>
  </si>
  <si>
    <t>Compte à vue BUSINESS PACKAGE BE75 1096 5068 6951</t>
  </si>
  <si>
    <t>Compte épargne BUSINESS BE68 1096 5130 6034</t>
  </si>
  <si>
    <t>BEOBANK Opportunities 921429</t>
  </si>
  <si>
    <t>BEOBANK Opportunities 921247</t>
  </si>
  <si>
    <t xml:space="preserve">Compte épargne AXA MCS </t>
  </si>
  <si>
    <t xml:space="preserve">Compte courant AXA MCS </t>
  </si>
  <si>
    <t>TOTAL</t>
  </si>
  <si>
    <t>Paiement EIP</t>
  </si>
  <si>
    <t>MeDirect</t>
  </si>
  <si>
    <t>Santander</t>
  </si>
  <si>
    <t>Compte épargne</t>
  </si>
  <si>
    <t>Solde MCS</t>
  </si>
  <si>
    <t>Base d'imposition 2019</t>
  </si>
  <si>
    <t>Impôt 2019</t>
  </si>
  <si>
    <t>BONI de liquidation fin 2019</t>
  </si>
  <si>
    <t>Solde récupéré par CG</t>
  </si>
  <si>
    <t>A recevoir par CG</t>
  </si>
  <si>
    <t>A recevoir de MCS</t>
  </si>
  <si>
    <t>Investissement : retiré de l'épargne</t>
  </si>
  <si>
    <t>Reprise 10 ans sur épargne</t>
  </si>
  <si>
    <t>Ass. Hospit. Mutuelle : supprimé</t>
  </si>
  <si>
    <t>Compte INVESTOR BE86 1096 6213 2850</t>
  </si>
  <si>
    <t>BEOBANK</t>
  </si>
  <si>
    <t>Paiement de frais d'ici fin d'année</t>
  </si>
  <si>
    <t>Calcul des taxes et impôts</t>
  </si>
  <si>
    <t>Taxe 25% sur boni de liquidation de</t>
  </si>
  <si>
    <t>Taxe 10% sur boni de liquidation de</t>
  </si>
  <si>
    <t>Liquidation</t>
  </si>
  <si>
    <t>IMPOTS A PAYER</t>
  </si>
  <si>
    <t>Calcul frais auto</t>
  </si>
  <si>
    <t>Assurance</t>
  </si>
  <si>
    <t>Entretien</t>
  </si>
  <si>
    <t xml:space="preserve">Diesel : </t>
  </si>
  <si>
    <t>Pneus</t>
  </si>
  <si>
    <t>Si payé par MCS</t>
  </si>
  <si>
    <t>Gain impôt 30%</t>
  </si>
  <si>
    <t>Coût net pour MCS</t>
  </si>
  <si>
    <t>Somme non perçue par CG</t>
  </si>
  <si>
    <t>ATN CG</t>
  </si>
  <si>
    <t>Taxe CG sur ATN</t>
  </si>
  <si>
    <t>TOTAL DU COUT POUR CG</t>
  </si>
  <si>
    <t>Somme déboursée par MCS</t>
  </si>
  <si>
    <t>Mis en Frais Gén.</t>
  </si>
  <si>
    <t>Si payé par CG</t>
  </si>
  <si>
    <t>Somme déboursée par CG</t>
  </si>
  <si>
    <t>Frais de transport payés (km)</t>
  </si>
  <si>
    <t>Boni non récupéré de MCS</t>
  </si>
  <si>
    <t>MCS paie</t>
  </si>
  <si>
    <t>Impôt en -</t>
  </si>
  <si>
    <t>Boni en -</t>
  </si>
  <si>
    <t>Taxe non payée</t>
  </si>
  <si>
    <t>Taxe boni 10% non payée</t>
  </si>
  <si>
    <t>Soldes à recevoir de AMT</t>
  </si>
  <si>
    <t>(1)</t>
  </si>
  <si>
    <t>(2)</t>
  </si>
  <si>
    <t>(1-2)</t>
  </si>
  <si>
    <t>VOO</t>
  </si>
  <si>
    <t>Mise à jour au 07/08/2020</t>
  </si>
  <si>
    <t>Impôt 2020</t>
  </si>
  <si>
    <t>Carburant : 6,5 * 1,35 * 15000 / 100</t>
  </si>
  <si>
    <t>Autres assurances</t>
  </si>
  <si>
    <t>Assurance vélos (2 x)</t>
  </si>
  <si>
    <t xml:space="preserve">Précompte immobilier </t>
  </si>
  <si>
    <t>Achat d'une nouvelle voiture</t>
  </si>
  <si>
    <t>Suivant tableau de base + 10%</t>
  </si>
  <si>
    <t xml:space="preserve"> moins impôts</t>
  </si>
  <si>
    <t>Entretien vélos</t>
  </si>
  <si>
    <t xml:space="preserve">= 2 x 105,00  </t>
  </si>
  <si>
    <t xml:space="preserve">= 2 x 108,01  </t>
  </si>
  <si>
    <t>Assurance protection juridique</t>
  </si>
  <si>
    <t>PROXIMUS TV+INT+2GSM+Fixe</t>
  </si>
  <si>
    <t>Contrat entretien</t>
  </si>
  <si>
    <t>Contrat transmission</t>
  </si>
  <si>
    <t xml:space="preserve">Rempl. Batteries : 166/4 = </t>
  </si>
  <si>
    <t>total</t>
  </si>
  <si>
    <t>175 €/semaine</t>
  </si>
  <si>
    <t>5 * 150 €</t>
  </si>
  <si>
    <t>Christian : 6 * 20,00</t>
  </si>
  <si>
    <t>Françoise : 12 * 40,00</t>
  </si>
  <si>
    <t>Il reste à combler par an / par mois</t>
  </si>
  <si>
    <t>Travaux isolation bureau</t>
  </si>
  <si>
    <t>Travaux toiture</t>
  </si>
  <si>
    <t>Manque</t>
  </si>
  <si>
    <t>Profit de l'épargne 0,5% / an soit 4%/8 ans</t>
  </si>
  <si>
    <t>Dépenses imprévues</t>
  </si>
  <si>
    <r>
      <t>Epargne à 80 ans</t>
    </r>
    <r>
      <rPr>
        <sz val="12"/>
        <color theme="1"/>
        <rFont val="Calibri"/>
        <family val="2"/>
      </rPr>
      <t xml:space="preserve"> </t>
    </r>
  </si>
  <si>
    <t>Assurance responsabilité civile AXA</t>
  </si>
  <si>
    <t>24 * 3 * 10,00</t>
  </si>
  <si>
    <t>Assurtance EUROP Assistance</t>
  </si>
  <si>
    <t xml:space="preserve">  … Legal Family AXA</t>
  </si>
  <si>
    <t>Cadeaux anniversaires : 12 x 60 €</t>
  </si>
  <si>
    <r>
      <t>Epargne à 73 ans</t>
    </r>
    <r>
      <rPr>
        <sz val="12"/>
        <color theme="1"/>
        <rFont val="Calibri"/>
        <family val="2"/>
      </rPr>
      <t xml:space="preserve"> </t>
    </r>
  </si>
  <si>
    <t>Borne chargement voiture électrique</t>
  </si>
  <si>
    <t>Reprise 7 ans sur épargne</t>
  </si>
  <si>
    <t>Carburant : 7 * 1,80 * 25000 /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</si>
</sst>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  <numFmt numFmtId="165" formatCode="#,##0.00\ \ \€"/>
  </numFmts>
  <fonts count="47" x14ac:knownFonts="1">
    <font>
      <sz val="11"/>
      <color theme="1"/>
      <name val="Calibri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0"/>
      <color theme="3"/>
      <name val="Calibri"/>
      <family val="2"/>
    </font>
    <font>
      <sz val="11"/>
      <color indexed="0"/>
      <name val="Calibri"/>
      <family val="2"/>
    </font>
    <font>
      <b/>
      <sz val="11"/>
      <color indexed="2"/>
      <name val="Calibri"/>
      <family val="2"/>
    </font>
    <font>
      <b/>
      <sz val="11"/>
      <color indexed="0"/>
      <name val="Calibri"/>
      <family val="2"/>
    </font>
    <font>
      <sz val="11"/>
      <color indexed="0"/>
      <name val="Calibri"/>
      <family val="2"/>
    </font>
    <font>
      <b/>
      <sz val="11"/>
      <color indexed="0"/>
      <name val="Calibri"/>
      <family val="2"/>
    </font>
    <font>
      <sz val="11"/>
      <color indexed="2"/>
      <name val="Calibri"/>
      <family val="2"/>
    </font>
    <font>
      <sz val="10"/>
      <color rgb="FF1F497D"/>
      <name val="Calibri"/>
      <family val="2"/>
    </font>
    <font>
      <b/>
      <sz val="11"/>
      <color indexed="2"/>
      <name val="Calibri"/>
      <family val="2"/>
    </font>
    <font>
      <i/>
      <sz val="11"/>
      <color indexed="0"/>
      <name val="Calibri"/>
      <family val="2"/>
    </font>
    <font>
      <sz val="10"/>
      <color indexed="0"/>
      <name val="Arial"/>
      <family val="2"/>
    </font>
    <font>
      <i/>
      <sz val="9"/>
      <color indexed="0"/>
      <name val="Calibri"/>
      <family val="2"/>
    </font>
    <font>
      <b/>
      <sz val="14"/>
      <color indexed="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 tint="0.1499984740745262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b/>
      <sz val="12"/>
      <color theme="1"/>
      <name val="Calibri"/>
      <family val="2"/>
    </font>
    <font>
      <b/>
      <i/>
      <sz val="11"/>
      <color theme="4" tint="-0.249977111117893"/>
      <name val="Calibri"/>
      <family val="2"/>
    </font>
    <font>
      <i/>
      <sz val="11"/>
      <color theme="4" tint="-0.249977111117893"/>
      <name val="Calibri"/>
      <family val="2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</font>
    <font>
      <sz val="12"/>
      <color theme="1"/>
      <name val="Calibri"/>
      <family val="2"/>
    </font>
    <font>
      <i/>
      <sz val="11"/>
      <color theme="0" tint="-0.499984740745262"/>
      <name val="Calibri"/>
      <family val="2"/>
    </font>
    <font>
      <b/>
      <sz val="14"/>
      <color theme="1"/>
      <name val="Calibri"/>
      <family val="2"/>
    </font>
    <font>
      <i/>
      <sz val="11"/>
      <color theme="8" tint="-0.249977111117893"/>
      <name val="Calibri"/>
      <family val="2"/>
    </font>
    <font>
      <b/>
      <sz val="16"/>
      <name val="Calibri"/>
      <family val="2"/>
    </font>
    <font>
      <b/>
      <sz val="12"/>
      <color indexed="0"/>
      <name val="Calibri"/>
      <family val="2"/>
    </font>
    <font>
      <sz val="10"/>
      <color theme="8" tint="-0.249977111117893"/>
      <name val="Calibri"/>
      <family val="2"/>
    </font>
    <font>
      <sz val="9"/>
      <name val="Calibri"/>
      <family val="2"/>
    </font>
    <font>
      <sz val="11"/>
      <color theme="4"/>
      <name val="Calibri"/>
      <family val="2"/>
    </font>
    <font>
      <b/>
      <sz val="11"/>
      <color rgb="FFFF0000"/>
      <name val="Calibri"/>
      <family val="2"/>
      <scheme val="minor"/>
    </font>
    <font>
      <b/>
      <sz val="12"/>
      <color theme="4" tint="-0.249977111117893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indexed="5"/>
      </patternFill>
    </fill>
    <fill>
      <patternFill patternType="solid">
        <fgColor rgb="FFFFCC99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Alignment="0" applyProtection="0"/>
    <xf numFmtId="44" fontId="19" fillId="0" borderId="0" applyFont="0" applyFill="0" applyBorder="0" applyAlignment="0" applyProtection="0"/>
  </cellStyleXfs>
  <cellXfs count="222">
    <xf numFmtId="0" fontId="0" fillId="0" borderId="0" xfId="0"/>
    <xf numFmtId="14" fontId="0" fillId="0" borderId="0" xfId="0" applyNumberFormat="1"/>
    <xf numFmtId="0" fontId="5" fillId="2" borderId="1" xfId="0" applyFont="1" applyFill="1" applyBorder="1"/>
    <xf numFmtId="0" fontId="5" fillId="0" borderId="0" xfId="0" applyFont="1"/>
    <xf numFmtId="14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/>
    </xf>
    <xf numFmtId="164" fontId="10" fillId="0" borderId="0" xfId="0" applyNumberFormat="1" applyFont="1" applyAlignment="1" applyProtection="1">
      <alignment horizontal="right"/>
    </xf>
    <xf numFmtId="14" fontId="13" fillId="0" borderId="0" xfId="0" applyNumberFormat="1" applyFont="1" applyAlignment="1" applyProtection="1">
      <alignment horizontal="center" vertical="center"/>
    </xf>
    <xf numFmtId="0" fontId="12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13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 applyProtection="1">
      <alignment horizontal="left" vertical="center"/>
    </xf>
    <xf numFmtId="0" fontId="16" fillId="0" borderId="0" xfId="0" applyFont="1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9" fillId="0" borderId="4" xfId="0" applyFont="1" applyBorder="1" applyAlignment="1" applyProtection="1">
      <alignment horizontal="left"/>
    </xf>
    <xf numFmtId="14" fontId="10" fillId="0" borderId="4" xfId="0" applyNumberFormat="1" applyFont="1" applyBorder="1" applyAlignment="1" applyProtection="1">
      <alignment horizontal="left"/>
    </xf>
    <xf numFmtId="0" fontId="10" fillId="0" borderId="4" xfId="0" applyFont="1" applyBorder="1" applyAlignment="1" applyProtection="1">
      <alignment horizontal="left"/>
    </xf>
    <xf numFmtId="164" fontId="10" fillId="0" borderId="4" xfId="0" applyNumberFormat="1" applyFont="1" applyBorder="1" applyAlignment="1" applyProtection="1">
      <alignment horizontal="right"/>
    </xf>
    <xf numFmtId="164" fontId="10" fillId="0" borderId="4" xfId="0" applyNumberFormat="1" applyFont="1" applyBorder="1" applyAlignment="1" applyProtection="1">
      <alignment horizontal="right" vertical="center"/>
    </xf>
    <xf numFmtId="164" fontId="10" fillId="0" borderId="4" xfId="0" applyNumberFormat="1" applyFont="1" applyBorder="1" applyAlignment="1" applyProtection="1">
      <alignment horizontal="center"/>
    </xf>
    <xf numFmtId="165" fontId="10" fillId="0" borderId="4" xfId="0" applyNumberFormat="1" applyFont="1" applyBorder="1" applyAlignment="1" applyProtection="1">
      <alignment horizontal="right"/>
    </xf>
    <xf numFmtId="164" fontId="10" fillId="0" borderId="0" xfId="0" applyNumberFormat="1" applyFont="1" applyAlignment="1" applyProtection="1">
      <alignment horizontal="center"/>
    </xf>
    <xf numFmtId="164" fontId="9" fillId="3" borderId="6" xfId="0" applyNumberFormat="1" applyFont="1" applyFill="1" applyBorder="1" applyAlignment="1" applyProtection="1">
      <alignment horizontal="right"/>
    </xf>
    <xf numFmtId="0" fontId="11" fillId="0" borderId="0" xfId="0" applyFont="1" applyAlignment="1" applyProtection="1">
      <alignment horizontal="left" vertical="center"/>
    </xf>
    <xf numFmtId="164" fontId="10" fillId="0" borderId="8" xfId="0" applyNumberFormat="1" applyFont="1" applyBorder="1" applyAlignment="1" applyProtection="1">
      <alignment horizontal="right"/>
    </xf>
    <xf numFmtId="164" fontId="10" fillId="0" borderId="5" xfId="0" applyNumberFormat="1" applyFont="1" applyBorder="1" applyAlignment="1" applyProtection="1">
      <alignment horizontal="right"/>
    </xf>
    <xf numFmtId="0" fontId="10" fillId="0" borderId="5" xfId="0" applyFont="1" applyBorder="1" applyAlignment="1" applyProtection="1">
      <alignment horizontal="left"/>
    </xf>
    <xf numFmtId="164" fontId="10" fillId="4" borderId="8" xfId="0" applyNumberFormat="1" applyFont="1" applyFill="1" applyBorder="1" applyAlignment="1" applyProtection="1">
      <alignment horizontal="right"/>
    </xf>
    <xf numFmtId="0" fontId="17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center"/>
    </xf>
    <xf numFmtId="164" fontId="10" fillId="0" borderId="11" xfId="0" applyNumberFormat="1" applyFont="1" applyBorder="1" applyAlignment="1" applyProtection="1">
      <alignment horizontal="right"/>
    </xf>
    <xf numFmtId="164" fontId="17" fillId="0" borderId="0" xfId="0" applyNumberFormat="1" applyFont="1" applyAlignment="1" applyProtection="1">
      <alignment horizontal="right"/>
    </xf>
    <xf numFmtId="164" fontId="10" fillId="0" borderId="10" xfId="0" applyNumberFormat="1" applyFont="1" applyBorder="1" applyAlignment="1" applyProtection="1">
      <alignment horizontal="right"/>
    </xf>
    <xf numFmtId="164" fontId="10" fillId="0" borderId="7" xfId="0" applyNumberFormat="1" applyFont="1" applyBorder="1" applyAlignment="1" applyProtection="1">
      <alignment horizontal="right"/>
    </xf>
    <xf numFmtId="0" fontId="9" fillId="0" borderId="0" xfId="0" applyFont="1" applyAlignment="1" applyProtection="1">
      <alignment horizontal="right"/>
    </xf>
    <xf numFmtId="165" fontId="10" fillId="0" borderId="0" xfId="0" applyNumberFormat="1" applyFont="1" applyAlignment="1" applyProtection="1">
      <alignment horizontal="right"/>
    </xf>
    <xf numFmtId="164" fontId="9" fillId="4" borderId="8" xfId="0" applyNumberFormat="1" applyFont="1" applyFill="1" applyBorder="1" applyAlignment="1" applyProtection="1">
      <alignment horizontal="right"/>
    </xf>
    <xf numFmtId="165" fontId="10" fillId="0" borderId="11" xfId="0" applyNumberFormat="1" applyFont="1" applyBorder="1" applyAlignment="1" applyProtection="1">
      <alignment horizontal="right"/>
    </xf>
    <xf numFmtId="164" fontId="9" fillId="5" borderId="7" xfId="0" applyNumberFormat="1" applyFont="1" applyFill="1" applyBorder="1" applyAlignment="1" applyProtection="1">
      <alignment horizontal="right"/>
    </xf>
    <xf numFmtId="0" fontId="0" fillId="0" borderId="0" xfId="0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2" fontId="0" fillId="0" borderId="14" xfId="0" applyNumberFormat="1" applyBorder="1" applyAlignment="1">
      <alignment horizontal="right" vertical="center"/>
    </xf>
    <xf numFmtId="164" fontId="0" fillId="0" borderId="14" xfId="0" applyNumberFormat="1" applyBorder="1" applyAlignment="1">
      <alignment horizontal="right" vertical="center"/>
    </xf>
    <xf numFmtId="0" fontId="20" fillId="0" borderId="15" xfId="0" applyFont="1" applyBorder="1" applyAlignment="1">
      <alignment horizontal="left" vertical="center"/>
    </xf>
    <xf numFmtId="0" fontId="0" fillId="0" borderId="14" xfId="0" applyBorder="1"/>
    <xf numFmtId="0" fontId="0" fillId="0" borderId="16" xfId="0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2" fontId="0" fillId="0" borderId="0" xfId="0" applyNumberFormat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20" fillId="0" borderId="17" xfId="0" applyFont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20" fillId="0" borderId="16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164" fontId="20" fillId="0" borderId="17" xfId="0" applyNumberFormat="1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20" fillId="0" borderId="2" xfId="0" applyNumberFormat="1" applyFont="1" applyBorder="1" applyAlignment="1">
      <alignment horizontal="right" vertical="center"/>
    </xf>
    <xf numFmtId="164" fontId="20" fillId="0" borderId="19" xfId="0" applyNumberFormat="1" applyFont="1" applyBorder="1" applyAlignment="1">
      <alignment horizontal="right" vertical="center"/>
    </xf>
    <xf numFmtId="0" fontId="23" fillId="0" borderId="0" xfId="0" applyFont="1" applyAlignment="1">
      <alignment horizontal="left" vertical="center"/>
    </xf>
    <xf numFmtId="2" fontId="20" fillId="0" borderId="0" xfId="0" applyNumberFormat="1" applyFont="1" applyAlignment="1">
      <alignment horizontal="right" vertical="center"/>
    </xf>
    <xf numFmtId="164" fontId="20" fillId="0" borderId="0" xfId="0" applyNumberFormat="1" applyFont="1" applyAlignment="1">
      <alignment horizontal="right" vertical="center"/>
    </xf>
    <xf numFmtId="164" fontId="24" fillId="0" borderId="17" xfId="0" applyNumberFormat="1" applyFont="1" applyBorder="1" applyAlignment="1">
      <alignment horizontal="righ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2" fontId="0" fillId="0" borderId="24" xfId="0" applyNumberFormat="1" applyBorder="1" applyAlignment="1">
      <alignment horizontal="right" vertical="center"/>
    </xf>
    <xf numFmtId="164" fontId="24" fillId="0" borderId="24" xfId="0" applyNumberFormat="1" applyFont="1" applyBorder="1" applyAlignment="1">
      <alignment horizontal="right" vertical="center"/>
    </xf>
    <xf numFmtId="164" fontId="0" fillId="0" borderId="24" xfId="0" applyNumberFormat="1" applyBorder="1" applyAlignment="1">
      <alignment horizontal="right" vertical="center"/>
    </xf>
    <xf numFmtId="0" fontId="20" fillId="0" borderId="25" xfId="0" applyFont="1" applyBorder="1" applyAlignment="1">
      <alignment horizontal="left" vertical="center"/>
    </xf>
    <xf numFmtId="164" fontId="0" fillId="0" borderId="0" xfId="0" applyNumberFormat="1" applyAlignment="1">
      <alignment horizontal="left" vertical="center"/>
    </xf>
    <xf numFmtId="2" fontId="20" fillId="0" borderId="18" xfId="0" applyNumberFormat="1" applyFont="1" applyBorder="1" applyAlignment="1">
      <alignment horizontal="right" vertical="center"/>
    </xf>
    <xf numFmtId="164" fontId="20" fillId="0" borderId="17" xfId="0" applyNumberFormat="1" applyFont="1" applyBorder="1" applyAlignment="1">
      <alignment horizontal="right" vertical="center"/>
    </xf>
    <xf numFmtId="44" fontId="20" fillId="0" borderId="20" xfId="1" applyFont="1" applyFill="1" applyBorder="1" applyAlignment="1">
      <alignment horizontal="right" vertical="center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44" fontId="0" fillId="0" borderId="0" xfId="1" applyFont="1" applyFill="1" applyBorder="1" applyAlignment="1">
      <alignment horizontal="right" vertical="center"/>
    </xf>
    <xf numFmtId="164" fontId="27" fillId="0" borderId="0" xfId="0" applyNumberFormat="1" applyFont="1" applyAlignment="1">
      <alignment horizontal="right" vertical="center"/>
    </xf>
    <xf numFmtId="0" fontId="26" fillId="0" borderId="0" xfId="0" applyFont="1" applyAlignment="1">
      <alignment horizontal="left" vertical="center" wrapText="1"/>
    </xf>
    <xf numFmtId="0" fontId="27" fillId="0" borderId="16" xfId="0" applyFont="1" applyBorder="1" applyAlignment="1">
      <alignment horizontal="left" vertical="center"/>
    </xf>
    <xf numFmtId="0" fontId="27" fillId="0" borderId="18" xfId="0" applyFont="1" applyBorder="1" applyAlignment="1">
      <alignment horizontal="left" vertical="center"/>
    </xf>
    <xf numFmtId="0" fontId="26" fillId="0" borderId="16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2" fontId="0" fillId="0" borderId="19" xfId="0" applyNumberFormat="1" applyBorder="1" applyAlignment="1">
      <alignment horizontal="right" vertical="center"/>
    </xf>
    <xf numFmtId="164" fontId="0" fillId="0" borderId="19" xfId="0" applyNumberFormat="1" applyBorder="1" applyAlignment="1">
      <alignment horizontal="right" vertical="center"/>
    </xf>
    <xf numFmtId="0" fontId="20" fillId="0" borderId="20" xfId="0" applyFont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164" fontId="22" fillId="0" borderId="17" xfId="0" applyNumberFormat="1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164" fontId="0" fillId="0" borderId="17" xfId="0" applyNumberFormat="1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20" fillId="0" borderId="22" xfId="0" applyFont="1" applyBorder="1" applyAlignment="1">
      <alignment horizontal="left" vertical="center"/>
    </xf>
    <xf numFmtId="2" fontId="26" fillId="0" borderId="0" xfId="0" applyNumberFormat="1" applyFont="1" applyAlignment="1">
      <alignment horizontal="right" vertical="center"/>
    </xf>
    <xf numFmtId="164" fontId="26" fillId="0" borderId="0" xfId="0" applyNumberFormat="1" applyFont="1" applyAlignment="1">
      <alignment horizontal="right" vertical="center"/>
    </xf>
    <xf numFmtId="164" fontId="28" fillId="0" borderId="0" xfId="0" applyNumberFormat="1" applyFont="1" applyAlignment="1">
      <alignment horizontal="center" vertical="center"/>
    </xf>
    <xf numFmtId="44" fontId="20" fillId="0" borderId="0" xfId="1" applyFont="1" applyFill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1" fillId="0" borderId="27" xfId="0" applyFont="1" applyBorder="1" applyAlignment="1">
      <alignment horizontal="left" vertical="center"/>
    </xf>
    <xf numFmtId="44" fontId="31" fillId="0" borderId="3" xfId="1" applyFont="1" applyFill="1" applyBorder="1" applyAlignment="1">
      <alignment horizontal="right" vertical="center"/>
    </xf>
    <xf numFmtId="0" fontId="32" fillId="0" borderId="0" xfId="0" applyFont="1" applyAlignment="1">
      <alignment horizontal="left" vertical="center"/>
    </xf>
    <xf numFmtId="164" fontId="33" fillId="0" borderId="0" xfId="0" applyNumberFormat="1" applyFont="1" applyAlignment="1">
      <alignment horizontal="right" vertical="center"/>
    </xf>
    <xf numFmtId="164" fontId="34" fillId="0" borderId="0" xfId="0" applyNumberFormat="1" applyFont="1" applyAlignment="1">
      <alignment horizontal="right" vertical="center"/>
    </xf>
    <xf numFmtId="44" fontId="25" fillId="0" borderId="1" xfId="1" applyFont="1" applyFill="1" applyBorder="1" applyAlignment="1">
      <alignment horizontal="right" vertical="center"/>
    </xf>
    <xf numFmtId="44" fontId="35" fillId="0" borderId="0" xfId="1" applyFont="1" applyFill="1" applyBorder="1" applyAlignment="1">
      <alignment vertical="center"/>
    </xf>
    <xf numFmtId="44" fontId="36" fillId="0" borderId="0" xfId="1" applyFont="1" applyFill="1" applyBorder="1" applyAlignment="1">
      <alignment horizontal="right" vertical="center"/>
    </xf>
    <xf numFmtId="0" fontId="26" fillId="0" borderId="19" xfId="0" applyFont="1" applyBorder="1" applyAlignment="1">
      <alignment horizontal="left" vertical="center"/>
    </xf>
    <xf numFmtId="164" fontId="0" fillId="0" borderId="0" xfId="0" applyNumberFormat="1"/>
    <xf numFmtId="164" fontId="4" fillId="0" borderId="17" xfId="0" applyNumberFormat="1" applyFont="1" applyBorder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0" fillId="0" borderId="26" xfId="0" applyBorder="1"/>
    <xf numFmtId="44" fontId="10" fillId="0" borderId="0" xfId="1" applyFont="1" applyFill="1" applyBorder="1" applyAlignment="1" applyProtection="1">
      <alignment horizontal="left"/>
    </xf>
    <xf numFmtId="44" fontId="10" fillId="0" borderId="0" xfId="1" applyFont="1" applyFill="1" applyBorder="1" applyAlignment="1" applyProtection="1">
      <alignment horizontal="left" vertical="center"/>
    </xf>
    <xf numFmtId="44" fontId="9" fillId="0" borderId="0" xfId="1" applyFont="1" applyFill="1" applyBorder="1" applyAlignment="1" applyProtection="1">
      <alignment horizontal="left" vertical="center"/>
    </xf>
    <xf numFmtId="44" fontId="0" fillId="0" borderId="0" xfId="1" applyFont="1" applyFill="1" applyBorder="1"/>
    <xf numFmtId="44" fontId="7" fillId="0" borderId="0" xfId="1" applyFont="1" applyFill="1" applyBorder="1" applyAlignment="1" applyProtection="1">
      <alignment horizontal="left" vertical="center"/>
    </xf>
    <xf numFmtId="0" fontId="28" fillId="0" borderId="4" xfId="0" applyFont="1" applyBorder="1" applyAlignment="1" applyProtection="1">
      <alignment horizontal="left"/>
    </xf>
    <xf numFmtId="0" fontId="7" fillId="0" borderId="4" xfId="0" applyFont="1" applyBorder="1" applyAlignment="1" applyProtection="1">
      <alignment horizontal="left"/>
    </xf>
    <xf numFmtId="0" fontId="37" fillId="0" borderId="4" xfId="0" applyFont="1" applyBorder="1" applyAlignment="1" applyProtection="1">
      <alignment horizontal="left"/>
    </xf>
    <xf numFmtId="164" fontId="37" fillId="0" borderId="4" xfId="0" applyNumberFormat="1" applyFont="1" applyBorder="1" applyAlignment="1" applyProtection="1">
      <alignment horizontal="right"/>
    </xf>
    <xf numFmtId="164" fontId="37" fillId="0" borderId="4" xfId="0" applyNumberFormat="1" applyFont="1" applyBorder="1" applyAlignment="1" applyProtection="1">
      <alignment horizontal="center"/>
    </xf>
    <xf numFmtId="165" fontId="37" fillId="0" borderId="4" xfId="0" applyNumberFormat="1" applyFont="1" applyBorder="1" applyAlignment="1" applyProtection="1">
      <alignment horizontal="right"/>
    </xf>
    <xf numFmtId="164" fontId="5" fillId="0" borderId="0" xfId="0" applyNumberFormat="1" applyFont="1"/>
    <xf numFmtId="164" fontId="29" fillId="0" borderId="4" xfId="0" applyNumberFormat="1" applyFont="1" applyBorder="1" applyAlignment="1" applyProtection="1">
      <alignment horizontal="center"/>
    </xf>
    <xf numFmtId="164" fontId="29" fillId="0" borderId="4" xfId="0" applyNumberFormat="1" applyFont="1" applyBorder="1" applyAlignment="1" applyProtection="1">
      <alignment horizontal="right"/>
    </xf>
    <xf numFmtId="164" fontId="19" fillId="0" borderId="0" xfId="0" applyNumberFormat="1" applyFont="1"/>
    <xf numFmtId="164" fontId="10" fillId="0" borderId="29" xfId="0" applyNumberFormat="1" applyFont="1" applyBorder="1" applyAlignment="1" applyProtection="1">
      <alignment horizontal="right"/>
    </xf>
    <xf numFmtId="0" fontId="7" fillId="0" borderId="1" xfId="0" applyFont="1" applyBorder="1" applyAlignment="1" applyProtection="1">
      <alignment horizontal="left"/>
    </xf>
    <xf numFmtId="164" fontId="29" fillId="0" borderId="1" xfId="0" applyNumberFormat="1" applyFont="1" applyBorder="1" applyAlignment="1" applyProtection="1">
      <alignment horizontal="right"/>
    </xf>
    <xf numFmtId="0" fontId="29" fillId="0" borderId="4" xfId="0" applyFont="1" applyBorder="1" applyAlignment="1" applyProtection="1">
      <alignment horizontal="left"/>
    </xf>
    <xf numFmtId="0" fontId="38" fillId="8" borderId="0" xfId="0" applyFont="1" applyFill="1"/>
    <xf numFmtId="0" fontId="5" fillId="0" borderId="1" xfId="0" applyFont="1" applyBorder="1" applyAlignment="1">
      <alignment horizontal="center"/>
    </xf>
    <xf numFmtId="164" fontId="29" fillId="7" borderId="4" xfId="0" applyNumberFormat="1" applyFont="1" applyFill="1" applyBorder="1" applyAlignment="1" applyProtection="1">
      <alignment horizontal="right"/>
    </xf>
    <xf numFmtId="0" fontId="29" fillId="0" borderId="0" xfId="0" applyFont="1" applyAlignment="1" applyProtection="1">
      <alignment horizontal="right" vertical="center"/>
    </xf>
    <xf numFmtId="164" fontId="9" fillId="0" borderId="1" xfId="0" applyNumberFormat="1" applyFont="1" applyBorder="1" applyAlignment="1" applyProtection="1">
      <alignment horizontal="left" vertical="center"/>
    </xf>
    <xf numFmtId="164" fontId="9" fillId="0" borderId="1" xfId="0" applyNumberFormat="1" applyFont="1" applyBorder="1" applyAlignment="1" applyProtection="1">
      <alignment horizontal="right"/>
    </xf>
    <xf numFmtId="0" fontId="30" fillId="0" borderId="30" xfId="0" applyFont="1" applyBorder="1" applyAlignment="1" applyProtection="1">
      <alignment horizontal="center" vertical="center"/>
    </xf>
    <xf numFmtId="164" fontId="29" fillId="0" borderId="31" xfId="0" applyNumberFormat="1" applyFont="1" applyBorder="1" applyAlignment="1" applyProtection="1">
      <alignment horizontal="left" vertical="center"/>
    </xf>
    <xf numFmtId="0" fontId="7" fillId="0" borderId="0" xfId="0" applyFont="1" applyAlignment="1" applyProtection="1">
      <alignment horizontal="left"/>
    </xf>
    <xf numFmtId="0" fontId="7" fillId="0" borderId="32" xfId="0" applyFont="1" applyBorder="1" applyAlignment="1" applyProtection="1">
      <alignment horizontal="left"/>
    </xf>
    <xf numFmtId="164" fontId="29" fillId="6" borderId="33" xfId="0" applyNumberFormat="1" applyFont="1" applyFill="1" applyBorder="1" applyAlignment="1" applyProtection="1">
      <alignment horizontal="right"/>
    </xf>
    <xf numFmtId="164" fontId="10" fillId="0" borderId="8" xfId="0" applyNumberFormat="1" applyFont="1" applyBorder="1" applyAlignment="1" applyProtection="1">
      <alignment horizontal="center"/>
    </xf>
    <xf numFmtId="164" fontId="10" fillId="0" borderId="32" xfId="0" applyNumberFormat="1" applyFont="1" applyBorder="1" applyAlignment="1" applyProtection="1">
      <alignment horizontal="right"/>
    </xf>
    <xf numFmtId="164" fontId="10" fillId="0" borderId="1" xfId="0" applyNumberFormat="1" applyFont="1" applyBorder="1" applyAlignment="1" applyProtection="1">
      <alignment horizontal="right"/>
    </xf>
    <xf numFmtId="164" fontId="10" fillId="0" borderId="1" xfId="0" applyNumberFormat="1" applyFont="1" applyBorder="1" applyAlignment="1" applyProtection="1">
      <alignment horizontal="center"/>
    </xf>
    <xf numFmtId="0" fontId="19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/>
    </xf>
    <xf numFmtId="2" fontId="0" fillId="0" borderId="26" xfId="0" applyNumberFormat="1" applyBorder="1" applyAlignment="1">
      <alignment horizontal="right" vertical="center"/>
    </xf>
    <xf numFmtId="164" fontId="0" fillId="0" borderId="26" xfId="0" applyNumberFormat="1" applyBorder="1" applyAlignment="1">
      <alignment horizontal="right" vertical="center"/>
    </xf>
    <xf numFmtId="0" fontId="39" fillId="0" borderId="0" xfId="0" applyFont="1" applyAlignment="1">
      <alignment horizontal="left" vertical="center"/>
    </xf>
    <xf numFmtId="0" fontId="19" fillId="0" borderId="0" xfId="0" applyFont="1" applyAlignment="1">
      <alignment horizontal="center"/>
    </xf>
    <xf numFmtId="0" fontId="31" fillId="9" borderId="0" xfId="0" applyFont="1" applyFill="1"/>
    <xf numFmtId="164" fontId="10" fillId="0" borderId="9" xfId="0" applyNumberFormat="1" applyFont="1" applyBorder="1" applyAlignment="1" applyProtection="1">
      <alignment horizontal="center"/>
    </xf>
    <xf numFmtId="0" fontId="7" fillId="0" borderId="9" xfId="0" applyFont="1" applyBorder="1" applyAlignment="1" applyProtection="1">
      <alignment horizontal="left"/>
    </xf>
    <xf numFmtId="164" fontId="28" fillId="0" borderId="1" xfId="0" applyNumberFormat="1" applyFont="1" applyBorder="1" applyAlignment="1" applyProtection="1">
      <alignment horizontal="right"/>
    </xf>
    <xf numFmtId="0" fontId="31" fillId="0" borderId="0" xfId="0" applyFont="1"/>
    <xf numFmtId="0" fontId="29" fillId="9" borderId="1" xfId="0" applyFont="1" applyFill="1" applyBorder="1" applyAlignment="1" applyProtection="1">
      <alignment horizontal="left"/>
    </xf>
    <xf numFmtId="164" fontId="29" fillId="7" borderId="34" xfId="0" applyNumberFormat="1" applyFont="1" applyFill="1" applyBorder="1" applyAlignment="1" applyProtection="1">
      <alignment horizontal="right"/>
    </xf>
    <xf numFmtId="164" fontId="10" fillId="0" borderId="35" xfId="0" applyNumberFormat="1" applyFont="1" applyBorder="1" applyAlignment="1" applyProtection="1">
      <alignment horizontal="right"/>
    </xf>
    <xf numFmtId="44" fontId="0" fillId="0" borderId="1" xfId="1" applyFont="1" applyFill="1" applyBorder="1"/>
    <xf numFmtId="164" fontId="10" fillId="0" borderId="2" xfId="0" applyNumberFormat="1" applyFont="1" applyBorder="1" applyAlignment="1" applyProtection="1">
      <alignment horizontal="right"/>
    </xf>
    <xf numFmtId="0" fontId="10" fillId="0" borderId="19" xfId="0" applyFont="1" applyBorder="1" applyAlignment="1" applyProtection="1">
      <alignment horizontal="left" vertical="center"/>
    </xf>
    <xf numFmtId="164" fontId="9" fillId="4" borderId="20" xfId="0" applyNumberFormat="1" applyFont="1" applyFill="1" applyBorder="1" applyAlignment="1" applyProtection="1">
      <alignment horizontal="right"/>
    </xf>
    <xf numFmtId="164" fontId="10" fillId="0" borderId="18" xfId="0" applyNumberFormat="1" applyFont="1" applyBorder="1" applyAlignment="1" applyProtection="1">
      <alignment horizontal="right"/>
    </xf>
    <xf numFmtId="164" fontId="10" fillId="0" borderId="17" xfId="0" applyNumberFormat="1" applyFont="1" applyBorder="1" applyAlignment="1" applyProtection="1">
      <alignment horizontal="right"/>
    </xf>
    <xf numFmtId="164" fontId="10" fillId="0" borderId="21" xfId="0" applyNumberFormat="1" applyFont="1" applyBorder="1" applyAlignment="1" applyProtection="1">
      <alignment horizontal="right"/>
    </xf>
    <xf numFmtId="164" fontId="10" fillId="0" borderId="26" xfId="0" applyNumberFormat="1" applyFont="1" applyBorder="1" applyAlignment="1" applyProtection="1">
      <alignment horizontal="right"/>
    </xf>
    <xf numFmtId="164" fontId="10" fillId="0" borderId="22" xfId="0" applyNumberFormat="1" applyFont="1" applyBorder="1" applyAlignment="1" applyProtection="1">
      <alignment horizontal="right"/>
    </xf>
    <xf numFmtId="0" fontId="29" fillId="0" borderId="0" xfId="0" applyFont="1" applyAlignment="1" applyProtection="1">
      <alignment horizontal="left"/>
    </xf>
    <xf numFmtId="0" fontId="40" fillId="0" borderId="0" xfId="0" applyFont="1" applyAlignment="1" applyProtection="1">
      <alignment horizontal="center"/>
    </xf>
    <xf numFmtId="0" fontId="19" fillId="0" borderId="0" xfId="0" applyFont="1"/>
    <xf numFmtId="0" fontId="41" fillId="0" borderId="0" xfId="0" applyFont="1" applyAlignment="1" applyProtection="1">
      <alignment horizontal="left" vertical="center"/>
    </xf>
    <xf numFmtId="2" fontId="10" fillId="0" borderId="0" xfId="0" applyNumberFormat="1" applyFont="1" applyAlignment="1" applyProtection="1">
      <alignment horizontal="right" vertical="center"/>
    </xf>
    <xf numFmtId="2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0" fillId="0" borderId="0" xfId="0" applyFont="1" applyAlignment="1" applyProtection="1">
      <alignment horizontal="right" vertical="center"/>
    </xf>
    <xf numFmtId="164" fontId="19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164" fontId="31" fillId="0" borderId="0" xfId="0" applyNumberFormat="1" applyFont="1" applyAlignment="1">
      <alignment horizontal="right"/>
    </xf>
    <xf numFmtId="164" fontId="10" fillId="0" borderId="0" xfId="0" applyNumberFormat="1" applyFont="1" applyAlignment="1" applyProtection="1">
      <alignment horizontal="right" vertical="center"/>
    </xf>
    <xf numFmtId="164" fontId="29" fillId="0" borderId="0" xfId="0" applyNumberFormat="1" applyFont="1" applyAlignment="1" applyProtection="1">
      <alignment horizontal="right" vertical="center"/>
    </xf>
    <xf numFmtId="164" fontId="5" fillId="0" borderId="0" xfId="0" applyNumberFormat="1" applyFont="1" applyAlignment="1">
      <alignment horizontal="right"/>
    </xf>
    <xf numFmtId="164" fontId="9" fillId="0" borderId="0" xfId="0" applyNumberFormat="1" applyFont="1" applyAlignment="1" applyProtection="1">
      <alignment horizontal="right" vertical="center"/>
    </xf>
    <xf numFmtId="164" fontId="9" fillId="0" borderId="1" xfId="0" applyNumberFormat="1" applyFont="1" applyBorder="1" applyAlignment="1" applyProtection="1">
      <alignment horizontal="right" vertical="center"/>
    </xf>
    <xf numFmtId="164" fontId="5" fillId="0" borderId="1" xfId="0" applyNumberFormat="1" applyFont="1" applyBorder="1"/>
    <xf numFmtId="164" fontId="31" fillId="0" borderId="0" xfId="0" applyNumberFormat="1" applyFont="1"/>
    <xf numFmtId="49" fontId="0" fillId="0" borderId="0" xfId="0" applyNumberFormat="1"/>
    <xf numFmtId="0" fontId="19" fillId="0" borderId="0" xfId="0" applyFont="1" applyAlignment="1">
      <alignment horizontal="left" vertical="center" wrapText="1"/>
    </xf>
    <xf numFmtId="164" fontId="42" fillId="0" borderId="0" xfId="0" applyNumberFormat="1" applyFont="1" applyAlignment="1">
      <alignment horizontal="right" vertical="center"/>
    </xf>
    <xf numFmtId="14" fontId="43" fillId="0" borderId="4" xfId="0" applyNumberFormat="1" applyFont="1" applyBorder="1" applyAlignment="1" applyProtection="1">
      <alignment horizontal="center"/>
    </xf>
    <xf numFmtId="0" fontId="20" fillId="0" borderId="18" xfId="0" applyFont="1" applyBorder="1" applyAlignment="1">
      <alignment horizontal="left" vertical="center"/>
    </xf>
    <xf numFmtId="2" fontId="19" fillId="0" borderId="0" xfId="0" applyNumberFormat="1" applyFont="1" applyAlignment="1">
      <alignment horizontal="right" vertical="center"/>
    </xf>
    <xf numFmtId="2" fontId="19" fillId="0" borderId="0" xfId="0" quotePrefix="1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2" fontId="19" fillId="0" borderId="36" xfId="0" applyNumberFormat="1" applyFont="1" applyBorder="1" applyAlignment="1">
      <alignment horizontal="right" vertical="center"/>
    </xf>
    <xf numFmtId="2" fontId="44" fillId="0" borderId="37" xfId="0" applyNumberFormat="1" applyFont="1" applyBorder="1" applyAlignment="1">
      <alignment horizontal="right" vertical="center"/>
    </xf>
    <xf numFmtId="2" fontId="44" fillId="0" borderId="38" xfId="0" applyNumberFormat="1" applyFont="1" applyBorder="1" applyAlignment="1">
      <alignment horizontal="right" vertical="center"/>
    </xf>
    <xf numFmtId="2" fontId="0" fillId="0" borderId="36" xfId="0" applyNumberFormat="1" applyBorder="1" applyAlignment="1">
      <alignment horizontal="right" vertical="center"/>
    </xf>
    <xf numFmtId="2" fontId="42" fillId="0" borderId="37" xfId="0" applyNumberFormat="1" applyFont="1" applyBorder="1" applyAlignment="1">
      <alignment horizontal="right" vertical="center"/>
    </xf>
    <xf numFmtId="2" fontId="42" fillId="0" borderId="38" xfId="0" applyNumberFormat="1" applyFont="1" applyBorder="1" applyAlignment="1">
      <alignment horizontal="right" vertical="center"/>
    </xf>
    <xf numFmtId="44" fontId="45" fillId="0" borderId="26" xfId="1" applyFont="1" applyFill="1" applyBorder="1" applyAlignment="1">
      <alignment horizontal="left" vertical="center"/>
    </xf>
    <xf numFmtId="44" fontId="45" fillId="0" borderId="22" xfId="1" applyFont="1" applyFill="1" applyBorder="1" applyAlignment="1">
      <alignment horizontal="left" vertical="center"/>
    </xf>
    <xf numFmtId="2" fontId="19" fillId="0" borderId="21" xfId="0" applyNumberFormat="1" applyFont="1" applyBorder="1" applyAlignment="1">
      <alignment horizontal="right" vertical="center"/>
    </xf>
    <xf numFmtId="164" fontId="45" fillId="0" borderId="22" xfId="0" applyNumberFormat="1" applyFont="1" applyBorder="1" applyAlignment="1">
      <alignment horizontal="right" vertical="center"/>
    </xf>
    <xf numFmtId="44" fontId="46" fillId="0" borderId="1" xfId="1" applyFont="1" applyFill="1" applyBorder="1" applyAlignment="1">
      <alignment horizontal="right" vertical="center"/>
    </xf>
    <xf numFmtId="0" fontId="27" fillId="0" borderId="21" xfId="0" applyFont="1" applyBorder="1" applyAlignment="1">
      <alignment horizontal="left" vertical="center"/>
    </xf>
    <xf numFmtId="0" fontId="33" fillId="0" borderId="26" xfId="0" applyFont="1" applyBorder="1" applyAlignment="1">
      <alignment horizontal="left" vertical="center"/>
    </xf>
    <xf numFmtId="164" fontId="33" fillId="0" borderId="26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64" fontId="9" fillId="0" borderId="9" xfId="0" applyNumberFormat="1" applyFont="1" applyBorder="1" applyAlignment="1" applyProtection="1">
      <alignment horizontal="center"/>
    </xf>
    <xf numFmtId="164" fontId="9" fillId="0" borderId="12" xfId="0" applyNumberFormat="1" applyFont="1" applyBorder="1" applyAlignment="1" applyProtection="1">
      <alignment horizontal="center"/>
    </xf>
    <xf numFmtId="0" fontId="18" fillId="0" borderId="27" xfId="0" applyFont="1" applyBorder="1" applyAlignment="1" applyProtection="1">
      <alignment horizontal="center" vertical="center"/>
    </xf>
    <xf numFmtId="0" fontId="18" fillId="0" borderId="28" xfId="0" applyFont="1" applyBorder="1" applyAlignment="1" applyProtection="1">
      <alignment horizontal="center" vertical="center"/>
    </xf>
    <xf numFmtId="0" fontId="18" fillId="0" borderId="3" xfId="0" applyFont="1" applyBorder="1" applyAlignment="1" applyProtection="1">
      <alignment horizontal="center" vertical="center"/>
    </xf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  <colors>
    <mruColors>
      <color rgb="FFFEF4EC"/>
      <color rgb="FF1F497D"/>
      <color rgb="FF000000"/>
      <color rgb="FFC6D9F0"/>
      <color rgb="FFFDE9D9"/>
      <color rgb="FFEAF1DD"/>
      <color rgb="FF7F7F7F"/>
      <color rgb="FF4F81BD"/>
      <color rgb="FFFFCC99"/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31"/>
  <sheetViews>
    <sheetView topLeftCell="A4" zoomScale="115" zoomScaleNormal="115" workbookViewId="0">
      <selection activeCell="I29" sqref="I29"/>
    </sheetView>
  </sheetViews>
  <sheetFormatPr baseColWidth="10" defaultRowHeight="15" x14ac:dyDescent="0.25"/>
  <cols>
    <col min="1" max="1" width="4.5703125" customWidth="1"/>
    <col min="2" max="2" width="44" bestFit="1" customWidth="1"/>
    <col min="3" max="3" width="16.140625" bestFit="1" customWidth="1"/>
    <col min="4" max="4" width="13.140625" bestFit="1" customWidth="1"/>
    <col min="5" max="5" width="14.7109375" bestFit="1" customWidth="1"/>
    <col min="6" max="6" width="15.85546875" customWidth="1"/>
    <col min="7" max="7" width="49.7109375" bestFit="1" customWidth="1"/>
    <col min="8" max="8" width="16.42578125" style="121" bestFit="1" customWidth="1"/>
    <col min="9" max="9" width="13.42578125" bestFit="1" customWidth="1"/>
    <col min="10" max="10" width="17.28515625" style="121" bestFit="1" customWidth="1"/>
    <col min="11" max="11" width="13.7109375" bestFit="1" customWidth="1"/>
  </cols>
  <sheetData>
    <row r="1" spans="2:11" ht="21" x14ac:dyDescent="0.35">
      <c r="B1" s="137" t="s">
        <v>186</v>
      </c>
      <c r="E1" s="14"/>
      <c r="G1" s="176"/>
      <c r="H1" s="118"/>
      <c r="I1" s="9"/>
    </row>
    <row r="2" spans="2:11" x14ac:dyDescent="0.25">
      <c r="G2" s="9"/>
      <c r="H2" s="118"/>
      <c r="I2" s="9"/>
    </row>
    <row r="3" spans="2:11" x14ac:dyDescent="0.25">
      <c r="B3" s="2" t="s">
        <v>0</v>
      </c>
      <c r="C3" s="4" t="s">
        <v>6</v>
      </c>
      <c r="D3" s="5" t="s">
        <v>5</v>
      </c>
      <c r="E3" s="4" t="s">
        <v>4</v>
      </c>
      <c r="G3" s="2" t="s">
        <v>126</v>
      </c>
      <c r="H3" s="4" t="s">
        <v>145</v>
      </c>
      <c r="I3" s="5" t="s">
        <v>5</v>
      </c>
      <c r="J3" s="4" t="s">
        <v>4</v>
      </c>
    </row>
    <row r="4" spans="2:11" x14ac:dyDescent="0.25">
      <c r="B4" s="3"/>
      <c r="C4" s="1"/>
      <c r="D4" s="1"/>
      <c r="G4" s="3"/>
      <c r="H4" s="1"/>
      <c r="I4" s="1"/>
      <c r="J4"/>
    </row>
    <row r="5" spans="2:11" x14ac:dyDescent="0.25">
      <c r="B5" s="21" t="s">
        <v>11</v>
      </c>
      <c r="C5" s="22"/>
      <c r="D5" s="23"/>
      <c r="E5" s="24">
        <v>19286.560000000001</v>
      </c>
      <c r="F5" s="6"/>
      <c r="G5" s="21" t="s">
        <v>134</v>
      </c>
      <c r="H5" s="22"/>
      <c r="I5" s="23"/>
      <c r="J5" s="24">
        <v>82170.399999999994</v>
      </c>
    </row>
    <row r="6" spans="2:11" x14ac:dyDescent="0.25">
      <c r="B6" s="21" t="s">
        <v>12</v>
      </c>
      <c r="C6" s="23"/>
      <c r="D6" s="23"/>
      <c r="E6" s="25">
        <v>5433.96</v>
      </c>
      <c r="F6" s="7"/>
      <c r="G6" s="123" t="s">
        <v>181</v>
      </c>
      <c r="H6" s="23"/>
      <c r="I6" s="23"/>
      <c r="J6" s="25">
        <v>0</v>
      </c>
    </row>
    <row r="7" spans="2:11" x14ac:dyDescent="0.25">
      <c r="B7" s="21" t="s">
        <v>2</v>
      </c>
      <c r="C7" s="24"/>
      <c r="D7" s="26"/>
      <c r="E7" s="24"/>
      <c r="F7" s="11"/>
      <c r="G7" s="124" t="s">
        <v>127</v>
      </c>
      <c r="H7" s="24"/>
      <c r="I7" s="26"/>
      <c r="J7" s="24">
        <v>0</v>
      </c>
      <c r="K7" s="157" t="s">
        <v>2</v>
      </c>
    </row>
    <row r="8" spans="2:11" x14ac:dyDescent="0.25">
      <c r="B8" s="23" t="s">
        <v>7</v>
      </c>
      <c r="C8" s="24"/>
      <c r="D8" s="26"/>
      <c r="E8" s="24">
        <v>25182.16</v>
      </c>
      <c r="F8" s="16"/>
      <c r="G8" s="21" t="s">
        <v>133</v>
      </c>
      <c r="H8" s="24"/>
      <c r="I8" s="26"/>
      <c r="J8" s="24">
        <v>134632.44</v>
      </c>
      <c r="K8" s="129">
        <f>SUM(J5:J8)</f>
        <v>216802.84</v>
      </c>
    </row>
    <row r="9" spans="2:11" x14ac:dyDescent="0.25">
      <c r="B9" s="23" t="s">
        <v>13</v>
      </c>
      <c r="C9" s="24"/>
      <c r="D9" s="26"/>
      <c r="E9" s="24">
        <v>14555.18</v>
      </c>
      <c r="F9" s="11"/>
      <c r="G9" s="21" t="s">
        <v>151</v>
      </c>
      <c r="H9" s="24"/>
      <c r="I9" s="26"/>
      <c r="J9" s="24"/>
    </row>
    <row r="10" spans="2:11" x14ac:dyDescent="0.25">
      <c r="B10" s="21" t="s">
        <v>14</v>
      </c>
      <c r="C10" s="24"/>
      <c r="D10" s="26"/>
      <c r="E10" s="24"/>
      <c r="F10" s="11"/>
      <c r="G10" s="123" t="s">
        <v>150</v>
      </c>
      <c r="H10" s="24"/>
      <c r="I10" s="26"/>
      <c r="J10" s="24">
        <v>2.89</v>
      </c>
    </row>
    <row r="11" spans="2:11" x14ac:dyDescent="0.25">
      <c r="B11" s="124" t="s">
        <v>15</v>
      </c>
      <c r="C11" s="24"/>
      <c r="D11" s="26"/>
      <c r="E11" s="24">
        <v>5400.15</v>
      </c>
      <c r="F11" s="11"/>
      <c r="G11" s="124" t="s">
        <v>129</v>
      </c>
      <c r="H11" s="24"/>
      <c r="I11" s="26"/>
      <c r="J11" s="24">
        <v>3997.04</v>
      </c>
    </row>
    <row r="12" spans="2:11" x14ac:dyDescent="0.25">
      <c r="B12" s="125" t="s">
        <v>16</v>
      </c>
      <c r="C12" s="126"/>
      <c r="D12" s="127"/>
      <c r="E12" s="126">
        <v>0</v>
      </c>
      <c r="F12" s="11"/>
      <c r="G12" s="124" t="s">
        <v>130</v>
      </c>
      <c r="H12" s="24"/>
      <c r="I12" s="26"/>
      <c r="J12" s="24">
        <v>78373.34</v>
      </c>
    </row>
    <row r="13" spans="2:11" x14ac:dyDescent="0.25">
      <c r="B13" s="125" t="s">
        <v>17</v>
      </c>
      <c r="C13" s="126" t="s">
        <v>18</v>
      </c>
      <c r="D13" s="127"/>
      <c r="E13" s="126">
        <v>0</v>
      </c>
      <c r="F13" s="11"/>
      <c r="G13" s="124" t="s">
        <v>128</v>
      </c>
      <c r="H13" s="24"/>
      <c r="I13" s="26"/>
      <c r="J13" s="24">
        <v>0</v>
      </c>
    </row>
    <row r="14" spans="2:11" x14ac:dyDescent="0.25">
      <c r="B14" s="124" t="s">
        <v>19</v>
      </c>
      <c r="C14" s="24"/>
      <c r="D14" s="26"/>
      <c r="E14" s="24">
        <v>68280.160000000003</v>
      </c>
      <c r="F14" s="11"/>
      <c r="G14" s="124" t="s">
        <v>131</v>
      </c>
      <c r="H14" s="24"/>
      <c r="I14" s="26"/>
      <c r="J14" s="24">
        <v>136536.15</v>
      </c>
      <c r="K14" s="157" t="s">
        <v>151</v>
      </c>
    </row>
    <row r="15" spans="2:11" x14ac:dyDescent="0.25">
      <c r="B15" s="125" t="s">
        <v>20</v>
      </c>
      <c r="C15" s="125"/>
      <c r="D15" s="125"/>
      <c r="E15" s="128">
        <v>0</v>
      </c>
      <c r="F15" s="11"/>
      <c r="G15" s="124" t="s">
        <v>132</v>
      </c>
      <c r="H15" s="24"/>
      <c r="I15" s="26"/>
      <c r="J15" s="24">
        <v>168645.08</v>
      </c>
      <c r="K15" s="129">
        <f>SUM(J10:J15)</f>
        <v>387554.5</v>
      </c>
    </row>
    <row r="16" spans="2:11" x14ac:dyDescent="0.25">
      <c r="B16" s="124" t="s">
        <v>21</v>
      </c>
      <c r="C16" s="24"/>
      <c r="D16" s="26"/>
      <c r="E16" s="24">
        <v>13780</v>
      </c>
      <c r="F16" s="11"/>
      <c r="G16" s="124"/>
      <c r="H16" s="24"/>
      <c r="I16" s="26"/>
      <c r="J16" s="24"/>
    </row>
    <row r="17" spans="1:11" x14ac:dyDescent="0.25">
      <c r="B17" s="124" t="s">
        <v>22</v>
      </c>
      <c r="C17" s="23"/>
      <c r="D17" s="23"/>
      <c r="E17" s="27">
        <v>2903.53</v>
      </c>
      <c r="F17" s="16"/>
      <c r="G17" s="124"/>
      <c r="H17" s="24"/>
      <c r="I17" s="130" t="s">
        <v>135</v>
      </c>
      <c r="J17" s="129">
        <f>SUM(J5:J16)</f>
        <v>604357.34</v>
      </c>
    </row>
    <row r="18" spans="1:11" x14ac:dyDescent="0.25">
      <c r="B18" s="124" t="s">
        <v>23</v>
      </c>
      <c r="C18" s="24"/>
      <c r="D18" s="26"/>
      <c r="E18" s="24">
        <v>103291.48</v>
      </c>
      <c r="F18" s="11"/>
      <c r="G18" s="124" t="s">
        <v>152</v>
      </c>
      <c r="H18" s="24"/>
      <c r="I18" s="130"/>
      <c r="J18" s="132"/>
    </row>
    <row r="19" spans="1:11" x14ac:dyDescent="0.25">
      <c r="B19" s="136" t="s">
        <v>137</v>
      </c>
      <c r="C19" s="24"/>
      <c r="D19" s="26"/>
      <c r="E19" s="24"/>
      <c r="F19" s="11"/>
      <c r="G19" s="124" t="s">
        <v>136</v>
      </c>
      <c r="H19" s="139">
        <f>-J19-I19</f>
        <v>208000</v>
      </c>
      <c r="I19" s="26">
        <v>52000</v>
      </c>
      <c r="J19" s="24">
        <v>-260000</v>
      </c>
    </row>
    <row r="20" spans="1:11" x14ac:dyDescent="0.25">
      <c r="B20" s="124" t="s">
        <v>139</v>
      </c>
      <c r="C20" s="24"/>
      <c r="D20" s="26"/>
      <c r="E20" s="24">
        <v>0</v>
      </c>
      <c r="F20" s="11"/>
      <c r="G20" s="124"/>
      <c r="H20" s="24"/>
      <c r="I20" s="26"/>
      <c r="J20" s="24"/>
    </row>
    <row r="21" spans="1:11" x14ac:dyDescent="0.25">
      <c r="B21" s="136" t="s">
        <v>138</v>
      </c>
      <c r="C21" s="24"/>
      <c r="D21" s="26"/>
      <c r="E21" s="24"/>
      <c r="F21" s="11"/>
      <c r="G21" s="124"/>
      <c r="H21" s="24"/>
      <c r="I21" s="130" t="s">
        <v>140</v>
      </c>
      <c r="J21" s="131">
        <f>SUM(J17:J20)</f>
        <v>344357.33999999997</v>
      </c>
      <c r="K21" s="193" t="s">
        <v>182</v>
      </c>
    </row>
    <row r="22" spans="1:11" ht="15.75" x14ac:dyDescent="0.25">
      <c r="B22" s="124" t="s">
        <v>139</v>
      </c>
      <c r="C22" s="24"/>
      <c r="D22" s="26"/>
      <c r="E22" s="24">
        <v>60015.75</v>
      </c>
      <c r="F22" s="11"/>
      <c r="G22" s="158" t="s">
        <v>153</v>
      </c>
    </row>
    <row r="23" spans="1:11" x14ac:dyDescent="0.25">
      <c r="B23" s="23"/>
      <c r="C23" s="24"/>
      <c r="D23" s="26"/>
      <c r="E23" s="24"/>
      <c r="F23" s="11"/>
      <c r="G23" s="136" t="s">
        <v>141</v>
      </c>
      <c r="H23" s="24"/>
      <c r="I23" s="159"/>
      <c r="J23" s="135">
        <v>125000</v>
      </c>
    </row>
    <row r="24" spans="1:11" x14ac:dyDescent="0.25">
      <c r="B24" s="23"/>
      <c r="C24" s="24"/>
      <c r="D24" s="26"/>
      <c r="E24" s="24"/>
      <c r="F24" s="11"/>
      <c r="G24" s="124" t="s">
        <v>142</v>
      </c>
      <c r="H24" s="24"/>
      <c r="I24" s="159"/>
      <c r="J24" s="161">
        <v>-16665.43</v>
      </c>
    </row>
    <row r="25" spans="1:11" x14ac:dyDescent="0.25">
      <c r="B25" s="23"/>
      <c r="C25" s="24"/>
      <c r="D25" s="26"/>
      <c r="E25" s="24"/>
      <c r="F25" s="11"/>
      <c r="G25" s="124" t="s">
        <v>187</v>
      </c>
      <c r="H25" s="24"/>
      <c r="I25" s="159"/>
      <c r="J25" s="161">
        <v>-10000</v>
      </c>
    </row>
    <row r="26" spans="1:11" x14ac:dyDescent="0.25">
      <c r="A26" s="13"/>
      <c r="B26" s="23"/>
      <c r="C26" s="24"/>
      <c r="D26" s="26"/>
      <c r="E26" s="24"/>
      <c r="F26" s="11"/>
      <c r="G26" s="124" t="s">
        <v>157</v>
      </c>
      <c r="H26" s="24"/>
      <c r="I26" s="130"/>
      <c r="J26" s="131">
        <f>SUM(J24:J25)</f>
        <v>-26665.43</v>
      </c>
      <c r="K26" s="193" t="s">
        <v>183</v>
      </c>
    </row>
    <row r="27" spans="1:11" ht="15.75" x14ac:dyDescent="0.25">
      <c r="B27" s="23"/>
      <c r="C27" s="24"/>
      <c r="D27" s="26"/>
      <c r="E27" s="24"/>
      <c r="F27" s="11"/>
      <c r="G27" s="162" t="s">
        <v>156</v>
      </c>
    </row>
    <row r="28" spans="1:11" x14ac:dyDescent="0.25">
      <c r="B28" s="23"/>
      <c r="C28" s="24"/>
      <c r="D28" s="26"/>
      <c r="E28" s="24"/>
      <c r="F28" s="11"/>
      <c r="G28" s="124" t="s">
        <v>143</v>
      </c>
      <c r="H28" s="133"/>
      <c r="I28" s="26"/>
      <c r="J28" s="131">
        <f>J21+J26</f>
        <v>317691.90999999997</v>
      </c>
      <c r="K28" s="114" t="s">
        <v>184</v>
      </c>
    </row>
    <row r="29" spans="1:11" x14ac:dyDescent="0.25">
      <c r="B29" s="21" t="s">
        <v>1</v>
      </c>
      <c r="C29" s="24"/>
      <c r="D29" s="26"/>
      <c r="E29" s="24"/>
      <c r="F29" s="16"/>
      <c r="G29" s="160" t="s">
        <v>154</v>
      </c>
      <c r="H29" s="166"/>
      <c r="I29" s="165">
        <f>J28-I30</f>
        <v>198691.90999999997</v>
      </c>
      <c r="J29" s="24">
        <f>-ROUND(I29*0.25,2)</f>
        <v>-49672.98</v>
      </c>
    </row>
    <row r="30" spans="1:11" x14ac:dyDescent="0.25">
      <c r="B30" s="124" t="s">
        <v>8</v>
      </c>
      <c r="C30" s="196">
        <v>43830</v>
      </c>
      <c r="D30" s="26" t="s">
        <v>9</v>
      </c>
      <c r="E30" s="24">
        <v>14325.86</v>
      </c>
      <c r="F30" s="11"/>
      <c r="G30" s="160" t="s">
        <v>155</v>
      </c>
      <c r="H30" s="166"/>
      <c r="I30" s="165">
        <v>119000</v>
      </c>
      <c r="J30" s="24">
        <f>-ROUND(I30*0.1,2)</f>
        <v>-11900</v>
      </c>
    </row>
    <row r="31" spans="1:11" x14ac:dyDescent="0.25">
      <c r="B31" s="23" t="s">
        <v>10</v>
      </c>
      <c r="C31" s="196">
        <v>43830</v>
      </c>
      <c r="D31" s="26" t="s">
        <v>9</v>
      </c>
      <c r="E31" s="24">
        <v>14210.74</v>
      </c>
      <c r="F31" s="11"/>
      <c r="G31" s="163" t="s">
        <v>144</v>
      </c>
      <c r="H31" s="164">
        <f>J31</f>
        <v>256118.93</v>
      </c>
      <c r="I31" s="138"/>
      <c r="J31" s="135">
        <f>SUM(J28:J30)</f>
        <v>256118.93</v>
      </c>
    </row>
    <row r="32" spans="1:11" x14ac:dyDescent="0.25">
      <c r="B32" s="9"/>
      <c r="C32" s="10"/>
      <c r="G32" s="146"/>
      <c r="H32" s="147">
        <f>SUM(H5:H31)</f>
        <v>464118.93</v>
      </c>
      <c r="I32" s="148"/>
      <c r="J32" s="149"/>
    </row>
    <row r="33" spans="1:11" x14ac:dyDescent="0.25">
      <c r="C33" s="13"/>
      <c r="D33" s="13"/>
      <c r="E33" s="142">
        <f>SUM(E5:E31)</f>
        <v>346665.52999999997</v>
      </c>
      <c r="G33" s="134"/>
      <c r="H33" s="150"/>
      <c r="I33" s="151"/>
      <c r="J33" s="150"/>
    </row>
    <row r="34" spans="1:11" x14ac:dyDescent="0.25">
      <c r="A34" s="17"/>
      <c r="C34" s="13"/>
      <c r="D34" s="13"/>
      <c r="E34" s="15"/>
      <c r="G34" s="145"/>
      <c r="H34" s="10"/>
      <c r="I34" s="28"/>
      <c r="J34" s="10"/>
    </row>
    <row r="35" spans="1:11" x14ac:dyDescent="0.25">
      <c r="A35" s="12"/>
      <c r="C35" s="13"/>
      <c r="D35" s="140" t="s">
        <v>146</v>
      </c>
      <c r="E35" s="141">
        <f>H32</f>
        <v>464118.93</v>
      </c>
      <c r="F35" s="15"/>
      <c r="G35" s="145"/>
      <c r="H35" s="10"/>
      <c r="I35" s="28"/>
      <c r="J35" s="10"/>
    </row>
    <row r="36" spans="1:11" ht="15.75" thickBot="1" x14ac:dyDescent="0.3">
      <c r="A36" s="17"/>
      <c r="C36" s="13"/>
      <c r="D36" s="13"/>
      <c r="E36" s="13"/>
      <c r="F36" s="15"/>
    </row>
    <row r="37" spans="1:11" ht="16.5" thickBot="1" x14ac:dyDescent="0.3">
      <c r="A37" s="12"/>
      <c r="C37" s="13"/>
      <c r="D37" s="143" t="s">
        <v>135</v>
      </c>
      <c r="E37" s="144">
        <f>E35+E33</f>
        <v>810784.46</v>
      </c>
      <c r="F37" s="15"/>
      <c r="G37" s="9"/>
      <c r="H37" s="118"/>
      <c r="I37" s="9"/>
    </row>
    <row r="38" spans="1:11" x14ac:dyDescent="0.25">
      <c r="A38" s="12"/>
      <c r="C38" s="13"/>
      <c r="D38" s="13"/>
      <c r="E38" s="13"/>
      <c r="F38" s="15"/>
      <c r="G38" s="9"/>
      <c r="H38" s="118"/>
      <c r="I38" s="19"/>
    </row>
    <row r="39" spans="1:11" x14ac:dyDescent="0.25">
      <c r="A39" s="17"/>
      <c r="C39" s="13"/>
      <c r="D39" s="13"/>
      <c r="E39" s="13"/>
      <c r="F39" s="15"/>
      <c r="G39" s="9"/>
      <c r="H39" s="118"/>
      <c r="I39" s="19"/>
    </row>
    <row r="40" spans="1:11" x14ac:dyDescent="0.25">
      <c r="A40" s="12"/>
      <c r="C40" s="13"/>
      <c r="D40" s="13"/>
      <c r="E40" s="13"/>
      <c r="F40" s="15"/>
      <c r="G40" s="13"/>
      <c r="H40" s="119"/>
      <c r="I40" s="13"/>
    </row>
    <row r="41" spans="1:11" x14ac:dyDescent="0.25">
      <c r="C41" s="13"/>
      <c r="D41" s="13"/>
      <c r="E41" s="13"/>
      <c r="F41" s="15"/>
      <c r="G41" s="13"/>
      <c r="H41" s="119"/>
    </row>
    <row r="42" spans="1:11" x14ac:dyDescent="0.25">
      <c r="A42" s="14"/>
      <c r="C42" s="13"/>
      <c r="D42" s="13"/>
      <c r="E42" s="13"/>
      <c r="F42" s="15"/>
      <c r="G42" s="13"/>
      <c r="H42" s="119"/>
    </row>
    <row r="43" spans="1:11" x14ac:dyDescent="0.25">
      <c r="A43" s="17"/>
      <c r="B43" s="15"/>
      <c r="C43" s="13"/>
      <c r="D43" s="13"/>
      <c r="E43" s="13"/>
      <c r="F43" s="15"/>
      <c r="G43" s="13"/>
      <c r="H43" s="119"/>
      <c r="I43" s="8"/>
      <c r="J43" s="13"/>
    </row>
    <row r="44" spans="1:11" x14ac:dyDescent="0.25">
      <c r="A44" s="12"/>
      <c r="B44" s="13"/>
      <c r="C44" s="13"/>
      <c r="D44" s="13"/>
      <c r="E44" s="13"/>
      <c r="F44" s="13"/>
      <c r="G44" s="13"/>
      <c r="H44" s="119"/>
      <c r="I44" s="13"/>
      <c r="J44" s="13"/>
    </row>
    <row r="45" spans="1:11" x14ac:dyDescent="0.25">
      <c r="B45" s="13"/>
      <c r="C45" s="13"/>
      <c r="D45" s="13"/>
      <c r="E45" s="13"/>
      <c r="F45" s="15"/>
      <c r="G45" s="13"/>
      <c r="H45" s="119"/>
      <c r="J45" s="140" t="s">
        <v>146</v>
      </c>
    </row>
    <row r="46" spans="1:11" ht="15.75" thickBot="1" x14ac:dyDescent="0.3">
      <c r="B46" s="13"/>
      <c r="C46" s="13"/>
      <c r="D46" s="13"/>
      <c r="E46" s="13"/>
      <c r="F46" s="13"/>
      <c r="G46" s="13"/>
      <c r="H46" s="119"/>
      <c r="J46" s="13"/>
      <c r="K46" s="142">
        <f>E33</f>
        <v>346665.52999999997</v>
      </c>
    </row>
    <row r="47" spans="1:11" ht="16.5" thickBot="1" x14ac:dyDescent="0.3">
      <c r="A47" s="17"/>
      <c r="B47" s="15"/>
      <c r="C47" s="13"/>
      <c r="D47" s="15"/>
      <c r="F47" s="15"/>
      <c r="G47" s="13"/>
      <c r="H47" s="119"/>
      <c r="J47" s="143" t="s">
        <v>135</v>
      </c>
      <c r="K47" s="15"/>
    </row>
    <row r="48" spans="1:11" x14ac:dyDescent="0.25">
      <c r="A48" s="12"/>
      <c r="B48" s="13"/>
      <c r="C48" s="13"/>
      <c r="D48" s="13"/>
      <c r="F48" s="15"/>
      <c r="G48" s="13"/>
      <c r="H48" s="119"/>
      <c r="I48" s="13"/>
      <c r="K48" s="141" t="e">
        <f>#REF!</f>
        <v>#REF!</v>
      </c>
    </row>
    <row r="49" spans="2:11" ht="15.75" thickBot="1" x14ac:dyDescent="0.3">
      <c r="B49" s="13"/>
      <c r="C49" s="13"/>
      <c r="D49" s="13"/>
      <c r="F49" s="15"/>
      <c r="G49" s="13"/>
      <c r="H49" s="119"/>
      <c r="K49" s="13"/>
    </row>
    <row r="50" spans="2:11" ht="15.75" thickBot="1" x14ac:dyDescent="0.3">
      <c r="B50" s="13"/>
      <c r="C50" s="13"/>
      <c r="D50" s="13"/>
      <c r="F50" s="15"/>
      <c r="G50" s="13"/>
      <c r="H50" s="119"/>
      <c r="K50" s="144" t="e">
        <f>K48+K46</f>
        <v>#REF!</v>
      </c>
    </row>
    <row r="51" spans="2:11" x14ac:dyDescent="0.25">
      <c r="B51" s="13"/>
      <c r="C51" s="13"/>
      <c r="D51" s="13"/>
      <c r="F51" s="15"/>
      <c r="G51" s="13"/>
      <c r="H51" s="119"/>
    </row>
    <row r="52" spans="2:11" x14ac:dyDescent="0.25">
      <c r="B52" s="13"/>
      <c r="C52" s="13"/>
      <c r="D52" s="13"/>
      <c r="F52" s="15"/>
      <c r="G52" s="13"/>
      <c r="H52" s="119"/>
    </row>
    <row r="53" spans="2:11" x14ac:dyDescent="0.25">
      <c r="B53" s="13"/>
      <c r="C53" s="13"/>
      <c r="D53" s="13"/>
      <c r="F53" s="15"/>
      <c r="G53" s="13"/>
      <c r="H53" s="119"/>
    </row>
    <row r="54" spans="2:11" x14ac:dyDescent="0.25">
      <c r="B54" s="13"/>
      <c r="C54" s="13"/>
      <c r="D54" s="13"/>
      <c r="F54" s="15"/>
      <c r="G54" s="13"/>
      <c r="H54" s="119"/>
    </row>
    <row r="55" spans="2:11" x14ac:dyDescent="0.25">
      <c r="B55" s="13"/>
      <c r="C55" s="13"/>
      <c r="D55" s="13"/>
      <c r="F55" s="15"/>
      <c r="G55" s="13"/>
      <c r="H55" s="119"/>
    </row>
    <row r="56" spans="2:11" x14ac:dyDescent="0.25">
      <c r="B56" s="13"/>
      <c r="C56" s="13"/>
      <c r="D56" s="13"/>
      <c r="F56" s="15"/>
      <c r="G56" s="13"/>
      <c r="H56" s="119"/>
    </row>
    <row r="57" spans="2:11" x14ac:dyDescent="0.25">
      <c r="B57" s="13"/>
      <c r="C57" s="13"/>
      <c r="D57" s="13"/>
      <c r="F57" s="15"/>
      <c r="G57" s="13"/>
      <c r="H57" s="119"/>
    </row>
    <row r="58" spans="2:11" x14ac:dyDescent="0.25">
      <c r="B58" s="13"/>
      <c r="C58" s="13"/>
      <c r="D58" s="13"/>
      <c r="E58" s="13"/>
      <c r="F58" s="13"/>
      <c r="G58" s="13"/>
      <c r="H58" s="119"/>
    </row>
    <row r="59" spans="2:11" x14ac:dyDescent="0.25">
      <c r="B59" s="13"/>
      <c r="C59" s="13"/>
      <c r="D59" s="13"/>
      <c r="E59" s="13"/>
      <c r="F59" s="13"/>
      <c r="G59" s="13"/>
      <c r="H59" s="119"/>
    </row>
    <row r="60" spans="2:11" x14ac:dyDescent="0.25">
      <c r="B60" s="13"/>
      <c r="C60" s="13"/>
      <c r="D60" s="13"/>
      <c r="E60" s="13"/>
      <c r="F60" s="15"/>
      <c r="G60" s="13"/>
      <c r="H60" s="119"/>
    </row>
    <row r="61" spans="2:11" x14ac:dyDescent="0.25">
      <c r="B61" s="13"/>
      <c r="C61" s="13"/>
      <c r="D61" s="13"/>
      <c r="E61" s="15"/>
      <c r="F61" s="15"/>
      <c r="G61" s="13"/>
      <c r="H61" s="119"/>
    </row>
    <row r="62" spans="2:11" x14ac:dyDescent="0.25">
      <c r="B62" s="13"/>
      <c r="C62" s="13"/>
      <c r="D62" s="13"/>
      <c r="E62" s="13"/>
      <c r="F62" s="13"/>
      <c r="G62" s="13"/>
      <c r="H62" s="119"/>
    </row>
    <row r="63" spans="2:11" x14ac:dyDescent="0.25">
      <c r="B63" s="13"/>
      <c r="C63" s="15"/>
      <c r="D63" s="15"/>
      <c r="E63" s="13"/>
      <c r="F63" s="13"/>
      <c r="G63" s="13"/>
      <c r="H63" s="119"/>
    </row>
    <row r="64" spans="2:11" x14ac:dyDescent="0.25">
      <c r="B64" s="13"/>
      <c r="C64" s="13"/>
      <c r="D64" s="13"/>
      <c r="E64" s="13"/>
      <c r="G64" s="13"/>
      <c r="H64" s="119"/>
    </row>
    <row r="65" spans="1:12" x14ac:dyDescent="0.25">
      <c r="B65" s="15"/>
      <c r="C65" s="15"/>
      <c r="D65" s="13"/>
      <c r="E65" s="13"/>
      <c r="G65" s="13"/>
      <c r="H65" s="119"/>
    </row>
    <row r="66" spans="1:12" x14ac:dyDescent="0.25">
      <c r="B66" s="13"/>
      <c r="C66" s="13"/>
      <c r="D66" s="13"/>
      <c r="E66" s="15"/>
      <c r="G66" s="13"/>
      <c r="H66" s="119"/>
    </row>
    <row r="67" spans="1:12" x14ac:dyDescent="0.25">
      <c r="B67" s="13"/>
      <c r="C67" s="13"/>
      <c r="D67" s="13"/>
      <c r="E67" s="13"/>
      <c r="G67" s="13"/>
      <c r="H67" s="119"/>
    </row>
    <row r="68" spans="1:12" x14ac:dyDescent="0.25">
      <c r="B68" s="13"/>
      <c r="C68" s="13"/>
      <c r="D68" s="13"/>
      <c r="E68" s="13"/>
      <c r="G68" s="13"/>
      <c r="H68" s="119"/>
    </row>
    <row r="69" spans="1:12" x14ac:dyDescent="0.25">
      <c r="B69" s="13"/>
      <c r="C69" s="13"/>
      <c r="D69" s="13"/>
      <c r="E69" s="13"/>
      <c r="G69" s="13"/>
      <c r="H69" s="119"/>
    </row>
    <row r="70" spans="1:12" x14ac:dyDescent="0.25">
      <c r="B70" s="13"/>
      <c r="C70" s="15"/>
      <c r="D70" s="13"/>
      <c r="E70" s="15"/>
      <c r="G70" s="13"/>
      <c r="H70" s="119"/>
    </row>
    <row r="71" spans="1:12" x14ac:dyDescent="0.25">
      <c r="A71" s="15"/>
      <c r="B71" s="13"/>
      <c r="C71" s="13"/>
      <c r="D71" s="13"/>
      <c r="E71" s="13"/>
      <c r="G71" s="13"/>
      <c r="H71" s="119"/>
      <c r="K71" s="13"/>
      <c r="L71" s="13"/>
    </row>
    <row r="72" spans="1:12" x14ac:dyDescent="0.25">
      <c r="B72" s="13"/>
      <c r="C72" s="13"/>
      <c r="D72" s="13"/>
      <c r="E72" s="13"/>
      <c r="G72" s="13"/>
      <c r="H72" s="119"/>
    </row>
    <row r="73" spans="1:12" x14ac:dyDescent="0.25">
      <c r="A73" s="13"/>
      <c r="B73" s="13"/>
      <c r="C73" s="13"/>
      <c r="D73" s="13"/>
      <c r="E73" s="15"/>
      <c r="G73" s="13"/>
      <c r="H73" s="119"/>
      <c r="K73" s="13"/>
      <c r="L73" s="13"/>
    </row>
    <row r="74" spans="1:12" x14ac:dyDescent="0.25">
      <c r="A74" s="13"/>
      <c r="B74" s="13"/>
      <c r="C74" s="15"/>
      <c r="D74" s="13"/>
      <c r="E74" s="15"/>
      <c r="G74" s="13"/>
      <c r="H74" s="119"/>
      <c r="K74" s="13"/>
      <c r="L74" s="13"/>
    </row>
    <row r="75" spans="1:12" x14ac:dyDescent="0.25">
      <c r="A75" s="13"/>
      <c r="B75" s="13"/>
      <c r="C75" s="15"/>
      <c r="D75" s="13"/>
      <c r="E75" s="13"/>
      <c r="G75" s="13"/>
      <c r="H75" s="119"/>
      <c r="K75" s="13"/>
      <c r="L75" s="13"/>
    </row>
    <row r="76" spans="1:12" x14ac:dyDescent="0.25">
      <c r="A76" s="15"/>
      <c r="B76" s="15"/>
      <c r="C76" s="15"/>
      <c r="D76" s="15"/>
      <c r="E76" s="13"/>
      <c r="G76" s="13"/>
      <c r="H76" s="119"/>
      <c r="K76" s="13"/>
      <c r="L76" s="13"/>
    </row>
    <row r="77" spans="1:12" x14ac:dyDescent="0.25">
      <c r="A77" s="15"/>
      <c r="B77" s="15"/>
      <c r="C77" s="15"/>
      <c r="D77" s="15"/>
      <c r="E77" s="15"/>
      <c r="G77" s="13"/>
      <c r="H77" s="119"/>
      <c r="K77" s="13"/>
      <c r="L77" s="13"/>
    </row>
    <row r="78" spans="1:12" x14ac:dyDescent="0.25">
      <c r="A78" s="13"/>
      <c r="B78" s="13"/>
      <c r="C78" s="15"/>
      <c r="D78" s="13"/>
      <c r="E78" s="18"/>
      <c r="G78" s="13"/>
      <c r="H78" s="119"/>
      <c r="K78" s="13"/>
      <c r="L78" s="13"/>
    </row>
    <row r="79" spans="1:12" x14ac:dyDescent="0.25">
      <c r="A79" s="13"/>
      <c r="B79" s="13"/>
      <c r="C79" s="15"/>
      <c r="D79" s="13"/>
      <c r="E79" s="18"/>
      <c r="G79" s="13"/>
      <c r="H79" s="119"/>
      <c r="K79" s="13"/>
      <c r="L79" s="13"/>
    </row>
    <row r="80" spans="1:12" x14ac:dyDescent="0.25">
      <c r="A80" s="13"/>
      <c r="B80" s="13"/>
      <c r="C80" s="15"/>
      <c r="D80" s="15"/>
      <c r="G80" s="13"/>
      <c r="H80" s="119"/>
      <c r="K80" s="13"/>
      <c r="L80" s="13"/>
    </row>
    <row r="81" spans="1:12" x14ac:dyDescent="0.25">
      <c r="A81" s="13"/>
      <c r="B81" s="13"/>
      <c r="C81" s="15"/>
      <c r="D81" s="13"/>
      <c r="G81" s="13"/>
      <c r="H81" s="119"/>
      <c r="K81" s="13"/>
      <c r="L81" s="13"/>
    </row>
    <row r="82" spans="1:12" x14ac:dyDescent="0.25">
      <c r="A82" s="15"/>
      <c r="B82" s="13"/>
      <c r="C82" s="15"/>
      <c r="D82" s="13"/>
      <c r="E82" s="18"/>
      <c r="G82" s="13"/>
      <c r="H82" s="119"/>
      <c r="J82" s="120"/>
      <c r="K82" s="13"/>
      <c r="L82" s="13"/>
    </row>
    <row r="83" spans="1:12" x14ac:dyDescent="0.25">
      <c r="A83" s="13"/>
      <c r="B83" s="13"/>
      <c r="C83" s="15"/>
      <c r="D83" s="13"/>
      <c r="E83" s="18"/>
      <c r="G83" s="13"/>
      <c r="H83" s="119"/>
      <c r="K83" s="13"/>
      <c r="L83" s="13"/>
    </row>
    <row r="84" spans="1:12" x14ac:dyDescent="0.25">
      <c r="A84" s="15"/>
      <c r="B84" s="13"/>
      <c r="C84" s="15"/>
      <c r="D84" s="13"/>
      <c r="E84" s="13"/>
      <c r="F84" s="13"/>
      <c r="G84" s="13"/>
      <c r="H84" s="119"/>
      <c r="I84" s="13"/>
      <c r="J84" s="120"/>
      <c r="K84" s="13"/>
      <c r="L84" s="13"/>
    </row>
    <row r="85" spans="1:12" x14ac:dyDescent="0.25">
      <c r="A85" s="13"/>
      <c r="B85" s="13"/>
      <c r="C85" s="15"/>
      <c r="D85" s="15"/>
      <c r="G85" s="13"/>
      <c r="H85" s="119"/>
      <c r="I85" s="13"/>
      <c r="J85" s="120"/>
      <c r="K85" s="13"/>
      <c r="L85" s="13"/>
    </row>
    <row r="86" spans="1:12" x14ac:dyDescent="0.25">
      <c r="A86" s="13"/>
      <c r="B86" s="13"/>
      <c r="C86" s="15"/>
      <c r="D86" s="13"/>
      <c r="E86" s="13"/>
      <c r="F86" s="13"/>
      <c r="G86" s="13"/>
      <c r="H86" s="119"/>
      <c r="I86" s="13"/>
      <c r="J86" s="120"/>
      <c r="K86" s="13"/>
      <c r="L86" s="13"/>
    </row>
    <row r="87" spans="1:12" x14ac:dyDescent="0.25">
      <c r="A87" s="13"/>
      <c r="B87" s="13"/>
      <c r="C87" s="15"/>
      <c r="D87" s="15"/>
      <c r="E87" s="13"/>
      <c r="F87" s="13"/>
      <c r="G87" s="13"/>
      <c r="H87" s="119"/>
      <c r="I87" s="13"/>
      <c r="J87" s="120"/>
      <c r="K87" s="13"/>
      <c r="L87" s="13"/>
    </row>
    <row r="88" spans="1:12" x14ac:dyDescent="0.25">
      <c r="A88" s="13"/>
      <c r="B88" s="13"/>
      <c r="C88" s="15"/>
      <c r="D88" s="13"/>
      <c r="E88" s="13"/>
      <c r="F88" s="13"/>
      <c r="G88" s="13"/>
      <c r="H88" s="119"/>
      <c r="I88" s="13"/>
      <c r="J88" s="120"/>
      <c r="K88" s="13"/>
      <c r="L88" s="13"/>
    </row>
    <row r="89" spans="1:12" x14ac:dyDescent="0.25">
      <c r="A89" s="13"/>
      <c r="B89" s="13"/>
      <c r="C89" s="13"/>
      <c r="D89" s="13"/>
      <c r="E89" s="13"/>
      <c r="F89" s="13"/>
      <c r="G89" s="13"/>
      <c r="H89" s="119"/>
      <c r="I89" s="13"/>
      <c r="J89" s="120"/>
      <c r="K89" s="13"/>
      <c r="L89" s="13"/>
    </row>
    <row r="90" spans="1:12" x14ac:dyDescent="0.25">
      <c r="A90" s="15"/>
      <c r="B90" s="13"/>
      <c r="C90" s="15"/>
      <c r="D90" s="13"/>
      <c r="E90" s="13"/>
      <c r="F90" s="13"/>
      <c r="G90" s="13"/>
      <c r="H90" s="119"/>
      <c r="I90" s="13"/>
      <c r="J90" s="120"/>
      <c r="K90" s="13"/>
      <c r="L90" s="13"/>
    </row>
    <row r="91" spans="1:12" x14ac:dyDescent="0.25">
      <c r="A91" s="13"/>
      <c r="B91" s="13"/>
      <c r="C91" s="15"/>
      <c r="D91" s="15"/>
      <c r="E91" s="13"/>
      <c r="F91" s="13"/>
      <c r="G91" s="13"/>
      <c r="H91" s="119"/>
      <c r="I91" s="13"/>
      <c r="J91" s="120"/>
      <c r="K91" s="13"/>
      <c r="L91" s="13"/>
    </row>
    <row r="92" spans="1:12" x14ac:dyDescent="0.25">
      <c r="A92" s="13"/>
      <c r="B92" s="13"/>
      <c r="C92" s="13"/>
      <c r="D92" s="13"/>
      <c r="E92" s="13"/>
      <c r="F92" s="13"/>
      <c r="G92" s="13"/>
      <c r="H92" s="119"/>
      <c r="I92" s="13"/>
      <c r="J92" s="120"/>
      <c r="K92" s="13"/>
      <c r="L92" s="13"/>
    </row>
    <row r="93" spans="1:12" x14ac:dyDescent="0.25">
      <c r="A93" s="13"/>
      <c r="B93" s="13"/>
      <c r="C93" s="13"/>
      <c r="D93" s="13"/>
      <c r="E93" s="13"/>
      <c r="F93" s="13"/>
      <c r="G93" s="13"/>
      <c r="H93" s="119"/>
      <c r="I93" s="13"/>
      <c r="J93" s="120"/>
      <c r="K93" s="13"/>
      <c r="L93" s="13"/>
    </row>
    <row r="94" spans="1:12" x14ac:dyDescent="0.25">
      <c r="A94" s="15"/>
      <c r="B94" s="13"/>
      <c r="C94" s="13"/>
      <c r="D94" s="13"/>
      <c r="E94" s="13"/>
      <c r="F94" s="13"/>
      <c r="G94" s="13"/>
      <c r="H94" s="119"/>
      <c r="I94" s="13"/>
      <c r="J94" s="120"/>
      <c r="K94" s="13"/>
      <c r="L94" s="13"/>
    </row>
    <row r="95" spans="1:12" x14ac:dyDescent="0.25">
      <c r="A95" s="13"/>
      <c r="B95" s="13"/>
      <c r="C95" s="13"/>
      <c r="D95" s="13"/>
      <c r="E95" s="13"/>
      <c r="F95" s="13"/>
      <c r="G95" s="13"/>
      <c r="H95" s="119"/>
      <c r="I95" s="13"/>
      <c r="J95" s="120"/>
      <c r="K95" s="13"/>
      <c r="L95" s="13"/>
    </row>
    <row r="96" spans="1:12" x14ac:dyDescent="0.25">
      <c r="A96" s="15"/>
      <c r="B96" s="13"/>
      <c r="C96" s="13"/>
      <c r="D96" s="13"/>
      <c r="E96" s="13"/>
      <c r="F96" s="13"/>
      <c r="G96" s="13"/>
      <c r="H96" s="119"/>
      <c r="I96" s="13"/>
      <c r="J96" s="120"/>
      <c r="K96" s="13"/>
      <c r="L96" s="13"/>
    </row>
    <row r="97" spans="1:12" x14ac:dyDescent="0.25">
      <c r="A97" s="13"/>
      <c r="B97" s="13"/>
      <c r="C97" s="13"/>
      <c r="D97" s="13"/>
      <c r="E97" s="13"/>
      <c r="F97" s="13"/>
      <c r="G97" s="13"/>
      <c r="H97" s="119"/>
      <c r="I97" s="13"/>
      <c r="J97" s="120"/>
      <c r="K97" s="13"/>
      <c r="L97" s="13"/>
    </row>
    <row r="98" spans="1:12" x14ac:dyDescent="0.25">
      <c r="A98" s="13"/>
      <c r="B98" s="13"/>
      <c r="C98" s="13"/>
      <c r="D98" s="13"/>
      <c r="E98" s="13"/>
      <c r="F98" s="13"/>
      <c r="G98" s="13"/>
      <c r="H98" s="119"/>
      <c r="I98" s="13"/>
      <c r="J98" s="120"/>
      <c r="K98" s="13"/>
      <c r="L98" s="13"/>
    </row>
    <row r="99" spans="1:12" x14ac:dyDescent="0.25">
      <c r="A99" s="13"/>
      <c r="B99" s="13"/>
      <c r="C99" s="13"/>
      <c r="D99" s="13"/>
      <c r="E99" s="13"/>
      <c r="F99" s="13"/>
      <c r="G99" s="13"/>
      <c r="H99" s="119"/>
      <c r="I99" s="13"/>
      <c r="J99" s="120"/>
      <c r="K99" s="13"/>
      <c r="L99" s="13"/>
    </row>
    <row r="100" spans="1:12" x14ac:dyDescent="0.25">
      <c r="A100" s="13"/>
      <c r="B100" s="13"/>
      <c r="C100" s="13"/>
      <c r="D100" s="13"/>
      <c r="E100" s="13"/>
      <c r="F100" s="13"/>
      <c r="G100" s="13"/>
      <c r="H100" s="119"/>
      <c r="I100" s="13"/>
      <c r="J100" s="120"/>
      <c r="K100" s="13"/>
      <c r="L100" s="13"/>
    </row>
    <row r="101" spans="1:12" x14ac:dyDescent="0.25">
      <c r="A101" s="13"/>
      <c r="B101" s="13"/>
      <c r="C101" s="13"/>
      <c r="D101" s="13"/>
      <c r="E101" s="13"/>
      <c r="F101" s="13"/>
      <c r="G101" s="13"/>
      <c r="H101" s="119"/>
      <c r="I101" s="13"/>
      <c r="J101" s="120"/>
      <c r="K101" s="13"/>
      <c r="L101" s="13"/>
    </row>
    <row r="102" spans="1:12" x14ac:dyDescent="0.25">
      <c r="A102" s="13"/>
      <c r="B102" s="13"/>
      <c r="C102" s="13"/>
      <c r="D102" s="13"/>
      <c r="E102" s="13"/>
      <c r="F102" s="13"/>
      <c r="G102" s="13"/>
      <c r="H102" s="119"/>
      <c r="I102" s="13"/>
      <c r="J102" s="120"/>
      <c r="K102" s="13"/>
      <c r="L102" s="13"/>
    </row>
    <row r="103" spans="1:12" x14ac:dyDescent="0.25">
      <c r="A103" s="13"/>
      <c r="B103" s="13"/>
      <c r="C103" s="13"/>
      <c r="D103" s="13"/>
      <c r="E103" s="13"/>
      <c r="F103" s="13"/>
      <c r="G103" s="13"/>
      <c r="H103" s="119"/>
      <c r="I103" s="13"/>
      <c r="J103" s="120"/>
      <c r="K103" s="15"/>
      <c r="L103" s="15"/>
    </row>
    <row r="104" spans="1:12" x14ac:dyDescent="0.25">
      <c r="A104" s="13"/>
      <c r="B104" s="13"/>
      <c r="C104" s="13"/>
      <c r="D104" s="13"/>
      <c r="E104" s="13"/>
      <c r="F104" s="13"/>
      <c r="G104" s="13"/>
      <c r="H104" s="119"/>
      <c r="I104" s="13"/>
      <c r="J104" s="120"/>
    </row>
    <row r="105" spans="1:12" x14ac:dyDescent="0.25">
      <c r="A105" s="13"/>
      <c r="B105" s="13"/>
      <c r="C105" s="13"/>
      <c r="D105" s="13"/>
      <c r="E105" s="13"/>
      <c r="F105" s="13"/>
      <c r="G105" s="13"/>
      <c r="H105" s="119"/>
      <c r="I105" s="13"/>
      <c r="J105" s="120"/>
    </row>
    <row r="106" spans="1:12" x14ac:dyDescent="0.25">
      <c r="A106" s="15"/>
      <c r="B106" s="13"/>
      <c r="C106" s="13"/>
      <c r="D106" s="13"/>
      <c r="E106" s="13"/>
      <c r="F106" s="13"/>
      <c r="G106" s="13"/>
      <c r="H106" s="119"/>
      <c r="I106" s="13"/>
      <c r="J106" s="120"/>
    </row>
    <row r="107" spans="1:12" x14ac:dyDescent="0.25">
      <c r="A107" s="13"/>
      <c r="B107" s="13"/>
      <c r="C107" s="13"/>
      <c r="D107" s="13"/>
      <c r="E107" s="13"/>
      <c r="F107" s="13"/>
      <c r="G107" s="13"/>
      <c r="H107" s="119"/>
      <c r="I107" s="13"/>
      <c r="J107" s="120"/>
    </row>
    <row r="108" spans="1:12" x14ac:dyDescent="0.25">
      <c r="A108" s="13"/>
      <c r="B108" s="13"/>
      <c r="C108" s="13"/>
      <c r="D108" s="13"/>
      <c r="E108" s="13"/>
      <c r="F108" s="13"/>
      <c r="G108" s="13"/>
      <c r="H108" s="119"/>
      <c r="I108" s="13"/>
      <c r="J108" s="120"/>
    </row>
    <row r="109" spans="1:12" x14ac:dyDescent="0.25">
      <c r="A109" s="13"/>
      <c r="B109" s="13"/>
      <c r="C109" s="13"/>
      <c r="D109" s="13"/>
      <c r="E109" s="13"/>
      <c r="F109" s="13"/>
      <c r="G109" s="13"/>
      <c r="H109" s="119"/>
      <c r="I109" s="13"/>
      <c r="J109" s="120"/>
    </row>
    <row r="110" spans="1:12" x14ac:dyDescent="0.25">
      <c r="A110" s="13"/>
      <c r="B110" s="13"/>
      <c r="C110" s="13"/>
      <c r="D110" s="13"/>
      <c r="E110" s="13"/>
      <c r="F110" s="13"/>
      <c r="G110" s="13"/>
      <c r="H110" s="119"/>
      <c r="I110" s="13"/>
      <c r="J110" s="120"/>
    </row>
    <row r="111" spans="1:12" x14ac:dyDescent="0.25">
      <c r="A111" s="13"/>
      <c r="B111" s="13"/>
      <c r="C111" s="13"/>
      <c r="D111" s="13"/>
      <c r="E111" s="13"/>
      <c r="F111" s="13"/>
      <c r="G111" s="13"/>
      <c r="H111" s="119"/>
      <c r="I111" s="13"/>
      <c r="J111" s="120"/>
    </row>
    <row r="112" spans="1:12" x14ac:dyDescent="0.25">
      <c r="A112" s="13"/>
      <c r="B112" s="13"/>
      <c r="C112" s="13"/>
      <c r="D112" s="13"/>
      <c r="E112" s="13"/>
      <c r="F112" s="13"/>
      <c r="G112" s="13"/>
      <c r="H112" s="119"/>
      <c r="I112" s="13"/>
      <c r="J112" s="120"/>
    </row>
    <row r="113" spans="1:10" x14ac:dyDescent="0.25">
      <c r="A113" s="13"/>
      <c r="B113" s="13"/>
      <c r="C113" s="13"/>
      <c r="D113" s="13"/>
      <c r="E113" s="13"/>
      <c r="F113" s="13"/>
      <c r="G113" s="13"/>
      <c r="H113" s="119"/>
      <c r="I113" s="13"/>
      <c r="J113" s="120"/>
    </row>
    <row r="114" spans="1:10" x14ac:dyDescent="0.25">
      <c r="A114" s="13"/>
      <c r="B114" s="13"/>
      <c r="C114" s="13"/>
      <c r="D114" s="13"/>
      <c r="E114" s="13"/>
      <c r="F114" s="13"/>
      <c r="G114" s="13"/>
      <c r="H114" s="119"/>
      <c r="I114" s="13"/>
      <c r="J114" s="120"/>
    </row>
    <row r="115" spans="1:10" x14ac:dyDescent="0.25">
      <c r="A115" s="13"/>
      <c r="B115" s="13"/>
      <c r="C115" s="13"/>
      <c r="D115" s="13"/>
      <c r="E115" s="13"/>
      <c r="F115" s="13"/>
      <c r="G115" s="13"/>
      <c r="H115" s="122"/>
      <c r="J115" s="120"/>
    </row>
    <row r="116" spans="1:10" x14ac:dyDescent="0.25">
      <c r="A116" s="13"/>
      <c r="B116" s="13"/>
      <c r="C116" s="13"/>
      <c r="D116" s="13"/>
      <c r="E116" s="13"/>
      <c r="F116" s="13"/>
      <c r="G116" s="13"/>
      <c r="H116" s="122"/>
      <c r="I116" s="13"/>
      <c r="J116" s="120"/>
    </row>
    <row r="117" spans="1:10" x14ac:dyDescent="0.25">
      <c r="A117" s="13"/>
      <c r="B117" s="13"/>
      <c r="C117" s="13"/>
      <c r="D117" s="15"/>
      <c r="E117" s="13"/>
      <c r="F117" s="13"/>
      <c r="G117" s="13"/>
      <c r="H117" s="122"/>
      <c r="J117" s="120"/>
    </row>
    <row r="118" spans="1:10" x14ac:dyDescent="0.25">
      <c r="A118" s="13"/>
      <c r="B118" s="13"/>
      <c r="C118" s="13"/>
      <c r="D118" s="15"/>
      <c r="E118" s="13"/>
      <c r="F118" s="13"/>
      <c r="G118" s="13"/>
      <c r="H118" s="122"/>
      <c r="I118" s="13"/>
      <c r="J118" s="120"/>
    </row>
    <row r="119" spans="1:10" x14ac:dyDescent="0.25">
      <c r="B119" s="13"/>
      <c r="C119" s="13"/>
      <c r="D119" s="15"/>
      <c r="E119" s="13"/>
      <c r="F119" s="13"/>
      <c r="G119" s="13"/>
      <c r="H119" s="122"/>
      <c r="I119" s="13"/>
      <c r="J119" s="120"/>
    </row>
    <row r="120" spans="1:10" x14ac:dyDescent="0.25">
      <c r="B120" s="13"/>
      <c r="C120" s="13"/>
      <c r="D120" s="13"/>
      <c r="E120" s="13"/>
      <c r="F120" s="13"/>
      <c r="G120" s="13"/>
      <c r="H120" s="122"/>
      <c r="J120" s="120"/>
    </row>
    <row r="121" spans="1:10" x14ac:dyDescent="0.25">
      <c r="B121" s="13"/>
      <c r="C121" s="13"/>
      <c r="D121" s="13"/>
      <c r="E121" s="13"/>
      <c r="F121" s="13"/>
      <c r="G121" s="13"/>
      <c r="H121" s="122"/>
      <c r="I121" s="13"/>
      <c r="J121" s="120"/>
    </row>
    <row r="122" spans="1:10" x14ac:dyDescent="0.25">
      <c r="B122" s="13"/>
      <c r="C122" s="13"/>
      <c r="D122" s="13"/>
      <c r="E122" s="13"/>
      <c r="F122" s="13"/>
      <c r="G122" s="13"/>
      <c r="H122" s="122"/>
      <c r="J122" s="120"/>
    </row>
    <row r="123" spans="1:10" x14ac:dyDescent="0.25">
      <c r="B123" s="13"/>
      <c r="C123" s="13"/>
      <c r="D123" s="13"/>
      <c r="E123" s="13"/>
      <c r="F123" s="13"/>
      <c r="G123" s="13"/>
      <c r="H123" s="122"/>
      <c r="J123" s="120"/>
    </row>
    <row r="124" spans="1:10" x14ac:dyDescent="0.25">
      <c r="B124" s="13"/>
      <c r="C124" s="13"/>
      <c r="D124" s="13"/>
      <c r="E124" s="13"/>
      <c r="F124" s="13"/>
      <c r="G124" s="13"/>
      <c r="H124" s="122"/>
      <c r="I124" s="13"/>
      <c r="J124" s="120"/>
    </row>
    <row r="125" spans="1:10" x14ac:dyDescent="0.25">
      <c r="B125" s="13"/>
      <c r="C125" s="13"/>
      <c r="D125" s="15"/>
      <c r="E125" s="13"/>
      <c r="F125" s="13"/>
      <c r="G125" s="13"/>
      <c r="H125" s="122"/>
      <c r="J125" s="119"/>
    </row>
    <row r="126" spans="1:10" x14ac:dyDescent="0.25">
      <c r="B126" s="13"/>
      <c r="C126" s="13"/>
      <c r="D126" s="15"/>
      <c r="E126" s="13"/>
      <c r="F126" s="13"/>
      <c r="G126" s="13"/>
      <c r="J126" s="120"/>
    </row>
    <row r="127" spans="1:10" x14ac:dyDescent="0.25">
      <c r="B127" s="13"/>
      <c r="C127" s="13"/>
      <c r="D127" s="15"/>
      <c r="E127" s="13"/>
      <c r="F127" s="13"/>
      <c r="G127" s="13"/>
      <c r="J127" s="120"/>
    </row>
    <row r="128" spans="1:10" x14ac:dyDescent="0.25">
      <c r="B128" s="13"/>
      <c r="C128" s="13"/>
      <c r="D128" s="13"/>
      <c r="E128" s="13"/>
      <c r="F128" s="13"/>
      <c r="G128" s="13"/>
      <c r="J128" s="120"/>
    </row>
    <row r="129" spans="2:10" x14ac:dyDescent="0.25">
      <c r="B129" s="13"/>
      <c r="C129" s="13"/>
      <c r="D129" s="13"/>
      <c r="E129" s="13"/>
      <c r="F129" s="13"/>
      <c r="G129" s="13"/>
      <c r="I129" s="13"/>
      <c r="J129" s="120"/>
    </row>
    <row r="130" spans="2:10" x14ac:dyDescent="0.25">
      <c r="B130" s="13"/>
      <c r="C130" s="13"/>
      <c r="D130" s="15"/>
      <c r="E130" s="13"/>
      <c r="F130" s="13"/>
    </row>
    <row r="131" spans="2:10" x14ac:dyDescent="0.25">
      <c r="B131" s="13"/>
      <c r="C131" s="13"/>
      <c r="D131" s="13"/>
      <c r="E131" s="13"/>
      <c r="F131" s="13"/>
    </row>
  </sheetData>
  <pageMargins left="0.7" right="0.7" top="0.75" bottom="0.75" header="0.3" footer="0.3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N41"/>
  <sheetViews>
    <sheetView workbookViewId="0">
      <selection activeCell="L18" sqref="L18"/>
    </sheetView>
  </sheetViews>
  <sheetFormatPr baseColWidth="10" defaultRowHeight="15" x14ac:dyDescent="0.25"/>
  <cols>
    <col min="3" max="3" width="26.42578125" customWidth="1"/>
    <col min="5" max="6" width="11.85546875" bestFit="1" customWidth="1"/>
    <col min="8" max="8" width="16.7109375" customWidth="1"/>
    <col min="9" max="10" width="13.5703125" customWidth="1"/>
    <col min="11" max="11" width="4.140625" customWidth="1"/>
    <col min="12" max="12" width="14.7109375" customWidth="1"/>
    <col min="13" max="14" width="14.7109375" style="114" customWidth="1"/>
  </cols>
  <sheetData>
    <row r="3" spans="1:14" ht="15" customHeight="1" x14ac:dyDescent="0.25">
      <c r="A3" s="219" t="s">
        <v>54</v>
      </c>
      <c r="B3" s="220"/>
      <c r="C3" s="221"/>
      <c r="F3" s="9"/>
      <c r="H3" s="8"/>
    </row>
    <row r="4" spans="1:14" ht="18.75" x14ac:dyDescent="0.25">
      <c r="D4" s="36"/>
      <c r="E4" s="36"/>
      <c r="F4" s="36"/>
      <c r="G4" s="15"/>
      <c r="H4" s="219" t="s">
        <v>158</v>
      </c>
      <c r="I4" s="220"/>
      <c r="J4" s="221"/>
    </row>
    <row r="5" spans="1:14" x14ac:dyDescent="0.25">
      <c r="A5" s="9" t="s">
        <v>48</v>
      </c>
      <c r="B5" s="20" t="s">
        <v>3</v>
      </c>
      <c r="C5" s="9"/>
      <c r="D5" s="167"/>
      <c r="E5" s="168"/>
      <c r="F5" s="169">
        <f>SUM(E6:E9)</f>
        <v>4000</v>
      </c>
      <c r="G5" s="8"/>
      <c r="H5" s="15"/>
    </row>
    <row r="6" spans="1:14" x14ac:dyDescent="0.25">
      <c r="A6" s="9"/>
      <c r="B6" s="9"/>
      <c r="C6" s="9" t="s">
        <v>24</v>
      </c>
      <c r="D6" s="170"/>
      <c r="E6" s="10">
        <v>1500</v>
      </c>
      <c r="F6" s="171"/>
      <c r="G6" s="13"/>
      <c r="H6" s="8" t="s">
        <v>5</v>
      </c>
      <c r="I6" s="183"/>
      <c r="J6" s="183">
        <v>450</v>
      </c>
    </row>
    <row r="7" spans="1:14" x14ac:dyDescent="0.25">
      <c r="A7" s="9"/>
      <c r="B7" s="20"/>
      <c r="C7" s="9" t="s">
        <v>25</v>
      </c>
      <c r="D7" s="170"/>
      <c r="E7" s="10">
        <v>1000</v>
      </c>
      <c r="F7" s="171"/>
      <c r="G7" s="13"/>
      <c r="H7" s="8" t="s">
        <v>159</v>
      </c>
      <c r="I7" s="183"/>
      <c r="J7" s="183">
        <v>1700</v>
      </c>
    </row>
    <row r="8" spans="1:14" x14ac:dyDescent="0.25">
      <c r="A8" s="9"/>
      <c r="B8" s="8"/>
      <c r="C8" s="9" t="s">
        <v>26</v>
      </c>
      <c r="D8" s="170"/>
      <c r="E8" s="42">
        <v>500</v>
      </c>
      <c r="F8" s="171"/>
      <c r="G8" s="13"/>
      <c r="H8" s="8" t="s">
        <v>160</v>
      </c>
      <c r="I8" s="184"/>
      <c r="J8" s="184">
        <v>800</v>
      </c>
    </row>
    <row r="9" spans="1:14" x14ac:dyDescent="0.25">
      <c r="A9" s="9"/>
      <c r="B9" s="20"/>
      <c r="C9" s="9" t="s">
        <v>42</v>
      </c>
      <c r="D9" s="172"/>
      <c r="E9" s="173">
        <v>1000</v>
      </c>
      <c r="F9" s="174"/>
      <c r="G9" s="13"/>
      <c r="H9" s="8" t="s">
        <v>161</v>
      </c>
      <c r="I9" s="184"/>
      <c r="J9" s="184">
        <v>3000</v>
      </c>
    </row>
    <row r="10" spans="1:14" x14ac:dyDescent="0.25">
      <c r="A10" s="9" t="s">
        <v>49</v>
      </c>
      <c r="B10" s="20" t="s">
        <v>27</v>
      </c>
      <c r="C10" s="9"/>
      <c r="D10" s="32"/>
      <c r="E10" s="10"/>
      <c r="F10" s="43">
        <f>SUM(E11:E15)</f>
        <v>4850</v>
      </c>
      <c r="G10" s="13"/>
      <c r="H10" s="8" t="s">
        <v>162</v>
      </c>
      <c r="I10" s="184"/>
      <c r="J10" s="184">
        <v>750</v>
      </c>
    </row>
    <row r="11" spans="1:14" ht="15.75" x14ac:dyDescent="0.25">
      <c r="A11" s="9"/>
      <c r="B11" s="38"/>
      <c r="C11" s="9" t="s">
        <v>28</v>
      </c>
      <c r="D11" s="32"/>
      <c r="E11" s="42">
        <v>2000</v>
      </c>
      <c r="F11" s="31"/>
      <c r="G11" s="13"/>
      <c r="H11" s="178" t="s">
        <v>135</v>
      </c>
      <c r="I11" s="185"/>
      <c r="J11" s="185">
        <f>SUM(J6:J10)</f>
        <v>6700</v>
      </c>
    </row>
    <row r="12" spans="1:14" x14ac:dyDescent="0.25">
      <c r="A12" s="9"/>
      <c r="B12" s="9"/>
      <c r="C12" s="9" t="s">
        <v>29</v>
      </c>
      <c r="D12" s="32"/>
      <c r="E12" s="42">
        <v>350</v>
      </c>
      <c r="F12" s="31"/>
      <c r="G12" s="13"/>
      <c r="H12" s="9"/>
      <c r="I12" s="184"/>
      <c r="J12" s="186"/>
    </row>
    <row r="13" spans="1:14" x14ac:dyDescent="0.25">
      <c r="A13" s="9"/>
      <c r="B13" s="9"/>
      <c r="C13" s="9" t="s">
        <v>30</v>
      </c>
      <c r="D13" s="32"/>
      <c r="E13" s="42">
        <v>250</v>
      </c>
      <c r="F13" s="31"/>
      <c r="G13" s="13"/>
      <c r="H13" s="13"/>
      <c r="I13" s="184"/>
      <c r="J13" s="184"/>
    </row>
    <row r="14" spans="1:14" x14ac:dyDescent="0.25">
      <c r="A14" s="9"/>
      <c r="B14" s="9"/>
      <c r="C14" s="9" t="s">
        <v>31</v>
      </c>
      <c r="D14" s="32"/>
      <c r="E14" s="42">
        <v>250</v>
      </c>
      <c r="F14" s="31"/>
      <c r="G14" s="13"/>
      <c r="H14" s="15" t="s">
        <v>163</v>
      </c>
      <c r="I14" s="184"/>
      <c r="J14" s="184"/>
      <c r="L14" s="3" t="s">
        <v>172</v>
      </c>
    </row>
    <row r="15" spans="1:14" ht="15.75" x14ac:dyDescent="0.25">
      <c r="A15" s="9"/>
      <c r="B15" s="30"/>
      <c r="C15" s="9" t="s">
        <v>32</v>
      </c>
      <c r="D15" s="39"/>
      <c r="E15" s="44">
        <v>2000</v>
      </c>
      <c r="F15" s="40"/>
      <c r="G15" s="13"/>
      <c r="H15" s="8" t="s">
        <v>170</v>
      </c>
      <c r="I15" s="184"/>
      <c r="J15" s="185">
        <f>J11</f>
        <v>6700</v>
      </c>
      <c r="L15" s="177" t="s">
        <v>173</v>
      </c>
      <c r="N15" s="192">
        <f>J15</f>
        <v>6700</v>
      </c>
    </row>
    <row r="16" spans="1:14" x14ac:dyDescent="0.25">
      <c r="A16" s="9" t="s">
        <v>50</v>
      </c>
      <c r="B16" s="20" t="s">
        <v>33</v>
      </c>
      <c r="C16" s="13"/>
      <c r="D16" s="33"/>
      <c r="E16" s="13"/>
      <c r="F16" s="34">
        <f>SUM(E17:E22)</f>
        <v>17750</v>
      </c>
      <c r="G16" s="13"/>
      <c r="H16" s="8" t="s">
        <v>171</v>
      </c>
      <c r="I16" s="184">
        <f>J15/2</f>
        <v>3350</v>
      </c>
      <c r="J16" s="184"/>
      <c r="L16" s="177" t="s">
        <v>174</v>
      </c>
    </row>
    <row r="17" spans="1:14" x14ac:dyDescent="0.25">
      <c r="A17" s="9"/>
      <c r="B17" s="38"/>
      <c r="C17" s="9" t="s">
        <v>34</v>
      </c>
      <c r="D17" s="32"/>
      <c r="E17" s="10">
        <v>10000</v>
      </c>
      <c r="F17" s="31"/>
      <c r="G17" s="13"/>
      <c r="H17" s="145" t="s">
        <v>164</v>
      </c>
      <c r="I17" s="184">
        <f>J15-I16</f>
        <v>3350</v>
      </c>
      <c r="J17" s="186">
        <f>-ROUND(I17*0.3,2)</f>
        <v>-1005</v>
      </c>
      <c r="L17" s="177">
        <v>5000</v>
      </c>
      <c r="M17" s="114">
        <v>0.33</v>
      </c>
      <c r="N17" s="114">
        <f>-ROUND(L17*M17,2)</f>
        <v>-1650</v>
      </c>
    </row>
    <row r="18" spans="1:14" x14ac:dyDescent="0.25">
      <c r="A18" s="9"/>
      <c r="B18" s="9"/>
      <c r="C18" s="9" t="s">
        <v>35</v>
      </c>
      <c r="D18" s="32"/>
      <c r="E18" s="10">
        <v>3000</v>
      </c>
      <c r="F18" s="31"/>
      <c r="G18" s="13"/>
      <c r="H18" s="175" t="s">
        <v>165</v>
      </c>
      <c r="I18" s="184"/>
      <c r="J18" s="187">
        <f>SUM(J15:J17)</f>
        <v>5695</v>
      </c>
      <c r="L18" s="177" t="s">
        <v>175</v>
      </c>
    </row>
    <row r="19" spans="1:14" x14ac:dyDescent="0.25">
      <c r="A19" s="9"/>
      <c r="B19" s="9"/>
      <c r="C19" s="9" t="s">
        <v>36</v>
      </c>
      <c r="D19" s="32"/>
      <c r="E19" s="10">
        <v>1500</v>
      </c>
      <c r="F19" s="31"/>
      <c r="G19" s="13"/>
      <c r="H19" s="20" t="s">
        <v>166</v>
      </c>
      <c r="I19" s="188"/>
      <c r="J19" s="189">
        <f>J18</f>
        <v>5695</v>
      </c>
      <c r="L19" s="132" t="s">
        <v>176</v>
      </c>
      <c r="M19" s="114">
        <f>-N17</f>
        <v>1650</v>
      </c>
    </row>
    <row r="20" spans="1:14" x14ac:dyDescent="0.25">
      <c r="A20" s="9"/>
      <c r="B20" s="9"/>
      <c r="C20" s="9" t="s">
        <v>37</v>
      </c>
      <c r="D20" s="32"/>
      <c r="E20" s="10">
        <v>1500</v>
      </c>
      <c r="F20" s="31"/>
      <c r="G20" s="13"/>
      <c r="H20" s="145" t="s">
        <v>180</v>
      </c>
      <c r="I20" s="184"/>
      <c r="J20" s="186">
        <f>-ROUND(J19*0.1,2)</f>
        <v>-569.5</v>
      </c>
      <c r="L20" s="177" t="s">
        <v>177</v>
      </c>
      <c r="M20" s="114">
        <f>-ROUND(M19*0.3,2)</f>
        <v>-495</v>
      </c>
    </row>
    <row r="21" spans="1:14" x14ac:dyDescent="0.25">
      <c r="A21" s="9"/>
      <c r="B21" s="9"/>
      <c r="C21" s="9" t="s">
        <v>38</v>
      </c>
      <c r="D21" s="32"/>
      <c r="E21" s="10">
        <v>1000</v>
      </c>
      <c r="F21" s="31"/>
      <c r="G21" s="13"/>
      <c r="H21" s="145" t="s">
        <v>167</v>
      </c>
      <c r="I21" s="184">
        <f>12*220</f>
        <v>2640</v>
      </c>
      <c r="J21" s="186"/>
      <c r="L21" s="177" t="s">
        <v>178</v>
      </c>
      <c r="M21" s="114">
        <f>SUM(M19:M20)</f>
        <v>1155</v>
      </c>
      <c r="N21" s="114">
        <f>M21</f>
        <v>1155</v>
      </c>
    </row>
    <row r="22" spans="1:14" x14ac:dyDescent="0.25">
      <c r="A22" s="9"/>
      <c r="B22" s="15"/>
      <c r="C22" s="9" t="s">
        <v>39</v>
      </c>
      <c r="D22" s="39"/>
      <c r="E22" s="37">
        <v>750</v>
      </c>
      <c r="F22" s="40"/>
      <c r="G22" s="13"/>
      <c r="H22" s="145" t="s">
        <v>168</v>
      </c>
      <c r="I22" s="114"/>
      <c r="J22" s="184">
        <f>ROUND(I21*0.6,2)</f>
        <v>1584</v>
      </c>
      <c r="L22" s="177" t="s">
        <v>179</v>
      </c>
      <c r="N22" s="114">
        <f>-ROUND(M21*0.1,2)</f>
        <v>-115.5</v>
      </c>
    </row>
    <row r="23" spans="1:14" x14ac:dyDescent="0.25">
      <c r="A23" s="9" t="s">
        <v>51</v>
      </c>
      <c r="B23" s="20" t="s">
        <v>40</v>
      </c>
      <c r="C23" s="13"/>
      <c r="D23" s="33"/>
      <c r="E23" s="13"/>
      <c r="F23" s="34">
        <f>SUM(E24:E29)</f>
        <v>6000</v>
      </c>
      <c r="G23" s="13"/>
      <c r="H23" s="20" t="s">
        <v>169</v>
      </c>
      <c r="I23" s="188"/>
      <c r="J23" s="190">
        <f>SUM(J19:J22)</f>
        <v>6709.5</v>
      </c>
      <c r="L23" s="20" t="s">
        <v>169</v>
      </c>
      <c r="N23" s="191">
        <f>SUM(N15:N22)</f>
        <v>6089.5</v>
      </c>
    </row>
    <row r="24" spans="1:14" x14ac:dyDescent="0.25">
      <c r="A24" s="9"/>
      <c r="B24" s="38"/>
      <c r="C24" s="9" t="s">
        <v>41</v>
      </c>
      <c r="D24" s="32"/>
      <c r="E24" s="10">
        <v>1000</v>
      </c>
      <c r="F24" s="31"/>
      <c r="G24" s="13"/>
      <c r="H24" s="9"/>
      <c r="I24" s="180"/>
      <c r="J24" s="179"/>
    </row>
    <row r="25" spans="1:14" x14ac:dyDescent="0.25">
      <c r="A25" s="9"/>
      <c r="B25" s="38"/>
      <c r="C25" s="9" t="s">
        <v>43</v>
      </c>
      <c r="D25" s="32"/>
      <c r="E25" s="10">
        <v>1000</v>
      </c>
      <c r="F25" s="31"/>
      <c r="G25" s="13"/>
      <c r="H25" s="9"/>
      <c r="I25" s="180"/>
      <c r="J25" s="179"/>
    </row>
    <row r="26" spans="1:14" x14ac:dyDescent="0.25">
      <c r="A26" s="9"/>
      <c r="B26" s="38"/>
      <c r="C26" s="9" t="s">
        <v>44</v>
      </c>
      <c r="D26" s="32"/>
      <c r="E26" s="10">
        <v>2000</v>
      </c>
      <c r="F26" s="31"/>
      <c r="G26" s="13"/>
      <c r="H26" s="9"/>
      <c r="I26" s="180"/>
      <c r="J26" s="179"/>
    </row>
    <row r="27" spans="1:14" x14ac:dyDescent="0.25">
      <c r="A27" s="9"/>
      <c r="B27" s="13"/>
      <c r="C27" s="9" t="s">
        <v>45</v>
      </c>
      <c r="D27" s="32"/>
      <c r="E27" s="42">
        <v>500</v>
      </c>
      <c r="F27" s="31"/>
      <c r="G27" s="13"/>
      <c r="H27" s="9"/>
      <c r="I27" s="180"/>
      <c r="J27" s="179"/>
    </row>
    <row r="28" spans="1:14" x14ac:dyDescent="0.25">
      <c r="A28" s="9"/>
      <c r="B28" s="13"/>
      <c r="C28" s="9" t="s">
        <v>46</v>
      </c>
      <c r="D28" s="32"/>
      <c r="E28" s="42">
        <v>500</v>
      </c>
      <c r="F28" s="31"/>
      <c r="G28" s="13"/>
      <c r="H28" s="9"/>
      <c r="I28" s="180"/>
      <c r="J28" s="179"/>
    </row>
    <row r="29" spans="1:14" x14ac:dyDescent="0.25">
      <c r="A29" s="9"/>
      <c r="B29" s="38"/>
      <c r="C29" s="9" t="s">
        <v>47</v>
      </c>
      <c r="D29" s="39"/>
      <c r="E29" s="37">
        <v>1000</v>
      </c>
      <c r="F29" s="40"/>
      <c r="G29" s="13"/>
      <c r="H29" s="9"/>
      <c r="I29" s="181"/>
      <c r="J29" s="182"/>
    </row>
    <row r="30" spans="1:14" ht="15.75" thickBot="1" x14ac:dyDescent="0.3">
      <c r="A30" s="9" t="s">
        <v>52</v>
      </c>
      <c r="B30" s="20" t="s">
        <v>53</v>
      </c>
      <c r="C30" s="9"/>
      <c r="D30" s="39"/>
      <c r="E30" s="37"/>
      <c r="F30" s="45">
        <v>7000</v>
      </c>
      <c r="G30" s="13"/>
      <c r="H30" s="9"/>
      <c r="I30" s="181"/>
      <c r="J30" s="182"/>
    </row>
    <row r="31" spans="1:14" ht="15.75" thickBot="1" x14ac:dyDescent="0.3">
      <c r="A31" s="9"/>
      <c r="B31" s="15"/>
      <c r="C31" s="41"/>
      <c r="D31" s="217" t="s">
        <v>55</v>
      </c>
      <c r="E31" s="218"/>
      <c r="F31" s="29">
        <f>SUM(F5:F30)</f>
        <v>39600</v>
      </c>
      <c r="G31" s="15"/>
      <c r="H31" s="13"/>
      <c r="I31" s="181"/>
      <c r="J31" s="182"/>
    </row>
    <row r="32" spans="1:14" x14ac:dyDescent="0.25">
      <c r="A32" s="19"/>
      <c r="B32" s="35"/>
      <c r="C32" s="13"/>
      <c r="D32" s="13"/>
      <c r="E32" s="13"/>
      <c r="F32" s="18"/>
      <c r="G32" s="13"/>
      <c r="H32" s="15"/>
      <c r="I32" s="181"/>
      <c r="J32" s="182"/>
    </row>
    <row r="33" spans="1:10" x14ac:dyDescent="0.25">
      <c r="A33" s="13"/>
      <c r="B33" s="35"/>
      <c r="C33" s="13"/>
      <c r="D33" s="13"/>
      <c r="E33" s="13"/>
      <c r="F33" s="18"/>
      <c r="G33" s="13"/>
      <c r="H33" s="13"/>
      <c r="I33" s="181"/>
      <c r="J33" s="182"/>
    </row>
    <row r="34" spans="1:10" x14ac:dyDescent="0.25">
      <c r="A34" s="13"/>
      <c r="B34" s="35"/>
      <c r="C34" s="13"/>
      <c r="D34" s="13"/>
      <c r="E34" s="13"/>
      <c r="F34" s="18"/>
      <c r="G34" s="13"/>
      <c r="H34" s="13"/>
      <c r="I34" s="181"/>
      <c r="J34" s="182"/>
    </row>
    <row r="35" spans="1:10" x14ac:dyDescent="0.25">
      <c r="A35" s="13"/>
      <c r="B35" s="13"/>
      <c r="C35" s="13"/>
      <c r="D35" s="13"/>
      <c r="E35" s="13"/>
      <c r="F35" s="18"/>
      <c r="G35" s="13"/>
      <c r="H35" s="13"/>
      <c r="J35" s="13"/>
    </row>
    <row r="36" spans="1:10" x14ac:dyDescent="0.25">
      <c r="A36" s="13"/>
      <c r="B36" s="35"/>
      <c r="C36" s="13"/>
      <c r="D36" s="13"/>
      <c r="E36" s="13"/>
      <c r="F36" s="18"/>
      <c r="G36" s="13"/>
      <c r="H36" s="13"/>
      <c r="J36" s="13"/>
    </row>
    <row r="37" spans="1:10" x14ac:dyDescent="0.25">
      <c r="A37" s="13"/>
      <c r="B37" s="13"/>
      <c r="C37" s="13"/>
      <c r="D37" s="13"/>
      <c r="E37" s="13"/>
      <c r="F37" s="18"/>
      <c r="G37" s="13"/>
      <c r="H37" s="13"/>
      <c r="J37" s="13"/>
    </row>
    <row r="38" spans="1:10" x14ac:dyDescent="0.25">
      <c r="A38" s="13"/>
      <c r="B38" s="13"/>
      <c r="C38" s="13"/>
      <c r="D38" s="13"/>
      <c r="E38" s="13"/>
      <c r="F38" s="18"/>
      <c r="G38" s="13"/>
      <c r="H38" s="13"/>
      <c r="J38" s="13"/>
    </row>
    <row r="39" spans="1:10" x14ac:dyDescent="0.25">
      <c r="A39" s="13"/>
      <c r="B39" s="13"/>
      <c r="C39" s="13"/>
      <c r="D39" s="13"/>
      <c r="E39" s="13"/>
      <c r="F39" s="13"/>
      <c r="G39" s="13"/>
      <c r="H39" s="13"/>
      <c r="J39" s="13"/>
    </row>
    <row r="40" spans="1:10" x14ac:dyDescent="0.25">
      <c r="A40" s="13"/>
      <c r="B40" s="15"/>
      <c r="C40" s="15"/>
      <c r="D40" s="15"/>
      <c r="E40" s="15"/>
      <c r="F40" s="15"/>
      <c r="G40" s="15"/>
      <c r="H40" s="13"/>
    </row>
    <row r="41" spans="1:10" x14ac:dyDescent="0.25">
      <c r="H41" s="15"/>
    </row>
  </sheetData>
  <mergeCells count="3">
    <mergeCell ref="D31:E31"/>
    <mergeCell ref="A3:C3"/>
    <mergeCell ref="H4:J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16045"/>
  <sheetViews>
    <sheetView tabSelected="1" topLeftCell="A15" zoomScaleNormal="100" workbookViewId="0">
      <selection activeCell="E31" sqref="E31"/>
    </sheetView>
  </sheetViews>
  <sheetFormatPr baseColWidth="10" defaultRowHeight="15" x14ac:dyDescent="0.25"/>
  <cols>
    <col min="1" max="1" width="2.7109375" style="46" customWidth="1"/>
    <col min="2" max="2" width="4.85546875" style="58" customWidth="1"/>
    <col min="3" max="3" width="33.7109375" style="46" customWidth="1"/>
    <col min="4" max="4" width="14.85546875" style="55" customWidth="1"/>
    <col min="5" max="5" width="13.28515625" style="56" bestFit="1" customWidth="1"/>
    <col min="6" max="6" width="12.85546875" style="56" customWidth="1"/>
    <col min="7" max="7" width="14.28515625" style="57" bestFit="1" customWidth="1"/>
    <col min="8" max="8" width="2.7109375" customWidth="1"/>
    <col min="9" max="9" width="7.140625" style="58" customWidth="1"/>
    <col min="10" max="10" width="38.42578125" style="46" customWidth="1"/>
    <col min="11" max="11" width="14.42578125" style="55" bestFit="1" customWidth="1"/>
    <col min="12" max="12" width="15.85546875" style="56" customWidth="1"/>
    <col min="13" max="13" width="12.85546875" style="56" customWidth="1"/>
    <col min="14" max="14" width="5.5703125" style="57" customWidth="1"/>
    <col min="15" max="15" width="3.28515625" style="46" customWidth="1"/>
    <col min="17" max="17" width="38.28515625" customWidth="1"/>
    <col min="18" max="18" width="15.42578125" customWidth="1"/>
    <col min="19" max="19" width="16.5703125" bestFit="1" customWidth="1"/>
  </cols>
  <sheetData>
    <row r="1" spans="2:21" x14ac:dyDescent="0.25">
      <c r="B1" s="47"/>
      <c r="C1" s="48"/>
      <c r="D1" s="49"/>
      <c r="E1" s="50"/>
      <c r="F1" s="50"/>
      <c r="G1" s="51"/>
      <c r="H1" s="52"/>
      <c r="I1" s="89"/>
      <c r="J1" s="113" t="s">
        <v>119</v>
      </c>
      <c r="K1" s="90"/>
      <c r="L1" s="91"/>
      <c r="M1" s="91"/>
      <c r="N1" s="92"/>
      <c r="P1" s="89"/>
      <c r="Q1" s="113" t="s">
        <v>120</v>
      </c>
      <c r="R1" s="90"/>
      <c r="S1" s="91"/>
      <c r="T1" s="91"/>
      <c r="U1" s="92"/>
    </row>
    <row r="2" spans="2:21" ht="15.75" x14ac:dyDescent="0.25">
      <c r="B2" s="53"/>
      <c r="C2" s="54" t="s">
        <v>94</v>
      </c>
      <c r="E2" s="56" t="s">
        <v>56</v>
      </c>
      <c r="F2" s="56" t="s">
        <v>57</v>
      </c>
      <c r="J2" s="54" t="s">
        <v>95</v>
      </c>
      <c r="L2" s="56" t="s">
        <v>56</v>
      </c>
      <c r="M2" s="56" t="s">
        <v>57</v>
      </c>
      <c r="N2" s="93"/>
      <c r="P2" s="58"/>
      <c r="Q2" s="54" t="s">
        <v>95</v>
      </c>
      <c r="R2" s="55"/>
      <c r="S2" s="56" t="s">
        <v>56</v>
      </c>
      <c r="T2" s="56" t="s">
        <v>57</v>
      </c>
      <c r="U2" s="93"/>
    </row>
    <row r="3" spans="2:21" x14ac:dyDescent="0.25">
      <c r="B3" s="53"/>
      <c r="M3" s="56" t="str">
        <f t="shared" ref="M3:M7" si="0">IF(L3&lt;&gt;0,ROUND(L3/12,2),"")</f>
        <v/>
      </c>
      <c r="N3" s="93"/>
      <c r="P3" s="58"/>
      <c r="Q3" s="46"/>
      <c r="R3" s="55"/>
      <c r="S3" s="56"/>
      <c r="T3" s="56" t="str">
        <f t="shared" ref="T3" si="1">IF(S3&lt;&gt;0,ROUND(S3/12,2),"")</f>
        <v/>
      </c>
      <c r="U3" s="93"/>
    </row>
    <row r="4" spans="2:21" x14ac:dyDescent="0.25">
      <c r="B4" s="59">
        <v>100</v>
      </c>
      <c r="C4" s="60" t="s">
        <v>58</v>
      </c>
      <c r="G4" s="61">
        <f>SUM(F5:F18)</f>
        <v>773.25000000000011</v>
      </c>
      <c r="I4" s="58">
        <v>100</v>
      </c>
      <c r="J4" s="46" t="s">
        <v>59</v>
      </c>
      <c r="L4" s="56">
        <v>19000</v>
      </c>
      <c r="M4" s="56">
        <v>1550</v>
      </c>
      <c r="N4" s="93"/>
      <c r="P4" s="58">
        <v>100</v>
      </c>
      <c r="Q4" s="46" t="s">
        <v>59</v>
      </c>
      <c r="R4" s="55"/>
      <c r="S4" s="56">
        <f>12*T4</f>
        <v>20460.000000000004</v>
      </c>
      <c r="T4" s="56">
        <f>M4*1.1</f>
        <v>1705.0000000000002</v>
      </c>
      <c r="U4" s="93"/>
    </row>
    <row r="5" spans="2:21" x14ac:dyDescent="0.25">
      <c r="B5" s="86">
        <v>101</v>
      </c>
      <c r="C5" s="152" t="s">
        <v>191</v>
      </c>
      <c r="D5" s="46"/>
      <c r="E5" s="84">
        <v>1520.14</v>
      </c>
      <c r="F5" s="84">
        <f>IF(E5&lt;&gt;0,ROUND(E5/12,2),"")</f>
        <v>126.68</v>
      </c>
      <c r="I5" s="58">
        <v>110</v>
      </c>
      <c r="J5" s="46" t="s">
        <v>60</v>
      </c>
      <c r="L5" s="56">
        <v>19000</v>
      </c>
      <c r="M5" s="56">
        <v>1560</v>
      </c>
      <c r="N5" s="93"/>
      <c r="P5" s="58">
        <v>110</v>
      </c>
      <c r="Q5" s="46" t="s">
        <v>60</v>
      </c>
      <c r="R5" s="55"/>
      <c r="S5" s="56">
        <f>12*T5</f>
        <v>20592.000000000004</v>
      </c>
      <c r="T5" s="56">
        <f>M5*1.1</f>
        <v>1716.0000000000002</v>
      </c>
      <c r="U5" s="93"/>
    </row>
    <row r="6" spans="2:21" x14ac:dyDescent="0.25">
      <c r="B6" s="86">
        <v>401</v>
      </c>
      <c r="C6" s="46" t="s">
        <v>75</v>
      </c>
      <c r="E6" s="84">
        <v>1719.57</v>
      </c>
      <c r="F6" s="84">
        <f>IF(E6&lt;&gt;0,ROUND(E6/12,2),"")</f>
        <v>143.30000000000001</v>
      </c>
      <c r="I6" s="58">
        <v>112</v>
      </c>
      <c r="J6" s="152" t="s">
        <v>194</v>
      </c>
      <c r="L6" s="56">
        <v>-8000</v>
      </c>
      <c r="M6" s="56">
        <f t="shared" si="0"/>
        <v>-666.67</v>
      </c>
      <c r="N6" s="93"/>
      <c r="P6" s="58">
        <v>112</v>
      </c>
      <c r="Q6" s="82" t="s">
        <v>114</v>
      </c>
      <c r="R6" s="55"/>
      <c r="S6" s="56"/>
      <c r="T6" s="56" t="str">
        <f t="shared" ref="T6" si="2">IF(S6&lt;&gt;0,ROUND(S6/12,2),"")</f>
        <v/>
      </c>
      <c r="U6" s="93"/>
    </row>
    <row r="7" spans="2:21" x14ac:dyDescent="0.25">
      <c r="B7" s="53">
        <v>102</v>
      </c>
      <c r="C7" s="46" t="s">
        <v>61</v>
      </c>
      <c r="D7" s="111"/>
      <c r="E7" s="56">
        <f>12*240</f>
        <v>2880</v>
      </c>
      <c r="F7" s="56">
        <f t="shared" ref="F7:F20" si="3">IF(E7&lt;&gt;0,ROUND(E7/12,2),"")</f>
        <v>240</v>
      </c>
      <c r="J7" s="62"/>
      <c r="K7" s="56"/>
      <c r="M7" s="56" t="str">
        <f t="shared" si="0"/>
        <v/>
      </c>
      <c r="N7" s="96"/>
      <c r="P7" s="58"/>
      <c r="Q7" s="46"/>
      <c r="R7" s="55"/>
      <c r="S7" s="102" t="s">
        <v>112</v>
      </c>
      <c r="T7" s="102" t="s">
        <v>113</v>
      </c>
      <c r="U7" s="93"/>
    </row>
    <row r="8" spans="2:21" x14ac:dyDescent="0.25">
      <c r="B8" s="53"/>
      <c r="D8" s="111"/>
      <c r="F8" s="56" t="str">
        <f t="shared" si="3"/>
        <v/>
      </c>
      <c r="L8" s="102" t="s">
        <v>112</v>
      </c>
      <c r="M8" s="102" t="s">
        <v>113</v>
      </c>
      <c r="N8" s="93"/>
      <c r="P8" s="58"/>
      <c r="Q8" s="46"/>
      <c r="R8" s="65" t="s">
        <v>97</v>
      </c>
      <c r="S8" s="66">
        <f>SUM(S4:S7)</f>
        <v>41052.000000000007</v>
      </c>
      <c r="T8" s="80">
        <f>SUM(T4:T7)</f>
        <v>3421.0000000000005</v>
      </c>
      <c r="U8" s="93"/>
    </row>
    <row r="9" spans="2:21" x14ac:dyDescent="0.25">
      <c r="B9" s="53">
        <v>103</v>
      </c>
      <c r="C9" s="46" t="s">
        <v>62</v>
      </c>
      <c r="E9" s="56">
        <v>580</v>
      </c>
      <c r="F9" s="56">
        <f t="shared" si="3"/>
        <v>48.33</v>
      </c>
      <c r="K9" s="65" t="s">
        <v>97</v>
      </c>
      <c r="L9" s="66">
        <f>SUM(L4:L8)</f>
        <v>30000</v>
      </c>
      <c r="M9" s="80">
        <f>SUM(M4:M8)</f>
        <v>2443.33</v>
      </c>
      <c r="N9" s="93"/>
      <c r="P9" s="58"/>
      <c r="Q9" s="152" t="s">
        <v>193</v>
      </c>
      <c r="R9" s="78" t="s">
        <v>98</v>
      </c>
      <c r="S9" s="69">
        <f>ROUND(L10*1.1,2)</f>
        <v>-63907</v>
      </c>
      <c r="T9" s="79">
        <f>ROUND(S9/12,2)</f>
        <v>-5325.58</v>
      </c>
      <c r="U9" s="96"/>
    </row>
    <row r="10" spans="2:21" x14ac:dyDescent="0.25">
      <c r="B10" s="53">
        <v>104</v>
      </c>
      <c r="C10" s="46" t="s">
        <v>63</v>
      </c>
      <c r="E10" s="56">
        <v>120</v>
      </c>
      <c r="F10" s="56">
        <f t="shared" si="3"/>
        <v>10</v>
      </c>
      <c r="K10" s="78" t="s">
        <v>98</v>
      </c>
      <c r="L10" s="69">
        <f>-E80</f>
        <v>-58097.270000000004</v>
      </c>
      <c r="M10" s="79">
        <f>ROUND(L10/12,2)</f>
        <v>-4841.4399999999996</v>
      </c>
      <c r="N10" s="96"/>
      <c r="P10" s="58"/>
      <c r="Q10" s="81" t="s">
        <v>121</v>
      </c>
      <c r="R10" s="78"/>
      <c r="S10" s="69"/>
      <c r="T10" s="79"/>
      <c r="U10" s="96"/>
    </row>
    <row r="11" spans="2:21" x14ac:dyDescent="0.25">
      <c r="B11" s="86">
        <v>105</v>
      </c>
      <c r="C11" s="46" t="s">
        <v>64</v>
      </c>
      <c r="E11" s="84">
        <v>1000</v>
      </c>
      <c r="F11" s="84">
        <f t="shared" si="3"/>
        <v>83.33</v>
      </c>
      <c r="J11" s="152" t="s">
        <v>208</v>
      </c>
      <c r="K11" s="209" t="s">
        <v>211</v>
      </c>
      <c r="L11" s="207">
        <f>SUM(L9:L10)</f>
        <v>-28097.270000000004</v>
      </c>
      <c r="M11" s="208">
        <f>SUM(M9:M10)</f>
        <v>-2398.1099999999997</v>
      </c>
      <c r="N11" s="94"/>
      <c r="P11" s="58"/>
      <c r="Q11" s="82" t="s">
        <v>111</v>
      </c>
      <c r="R11" s="78"/>
      <c r="S11" s="114">
        <f>ROUND(12*T11,2)</f>
        <v>-2617.1999999999998</v>
      </c>
      <c r="T11" s="115">
        <f>-G34</f>
        <v>-218.09999999999997</v>
      </c>
      <c r="U11" s="96"/>
    </row>
    <row r="12" spans="2:21" x14ac:dyDescent="0.25">
      <c r="B12" s="53">
        <v>106</v>
      </c>
      <c r="C12" s="46" t="s">
        <v>65</v>
      </c>
      <c r="E12" s="56">
        <v>500</v>
      </c>
      <c r="F12" s="56">
        <f t="shared" si="3"/>
        <v>41.67</v>
      </c>
      <c r="J12" s="63"/>
      <c r="L12" s="103"/>
      <c r="M12" s="103"/>
      <c r="N12" s="94"/>
      <c r="P12" s="58"/>
      <c r="Q12" s="82"/>
      <c r="R12" s="78"/>
      <c r="S12" s="114"/>
      <c r="T12" s="115"/>
      <c r="U12" s="96"/>
    </row>
    <row r="13" spans="2:21" x14ac:dyDescent="0.25">
      <c r="B13" s="53">
        <v>107</v>
      </c>
      <c r="C13" s="46" t="s">
        <v>66</v>
      </c>
      <c r="D13" s="198" t="s">
        <v>216</v>
      </c>
      <c r="E13" s="56">
        <f>24*3*9</f>
        <v>648</v>
      </c>
      <c r="F13" s="56">
        <f t="shared" si="3"/>
        <v>54</v>
      </c>
      <c r="L13" s="103"/>
      <c r="M13" s="103"/>
      <c r="N13" s="94"/>
      <c r="P13" s="58"/>
      <c r="Q13" s="82" t="s">
        <v>122</v>
      </c>
      <c r="R13" s="78"/>
      <c r="S13" s="69">
        <f>S9-SUM(S10:S12)</f>
        <v>-61289.8</v>
      </c>
      <c r="T13" s="79">
        <f>ROUND(S13/12,2)</f>
        <v>-5107.4799999999996</v>
      </c>
      <c r="U13" s="96"/>
    </row>
    <row r="14" spans="2:21" ht="15.75" x14ac:dyDescent="0.25">
      <c r="B14" s="53">
        <v>108</v>
      </c>
      <c r="C14" s="46" t="s">
        <v>67</v>
      </c>
      <c r="D14" s="201" t="s">
        <v>203</v>
      </c>
      <c r="E14" s="56">
        <f>SUM(D15:D17)</f>
        <v>311.22000000000003</v>
      </c>
      <c r="F14" s="56">
        <f t="shared" si="3"/>
        <v>25.94</v>
      </c>
      <c r="J14" s="104"/>
      <c r="K14" s="64"/>
      <c r="M14" s="103"/>
      <c r="N14" s="94"/>
      <c r="P14" s="58"/>
      <c r="Q14" s="63"/>
      <c r="R14" s="209" t="s">
        <v>211</v>
      </c>
      <c r="S14" s="207">
        <f>S8+S13</f>
        <v>-20237.799999999996</v>
      </c>
      <c r="T14" s="210">
        <f>ROUND(S14/12,2)</f>
        <v>-1686.48</v>
      </c>
      <c r="U14" s="96"/>
    </row>
    <row r="15" spans="2:21" ht="15.75" x14ac:dyDescent="0.25">
      <c r="B15" s="53"/>
      <c r="C15" s="152" t="s">
        <v>200</v>
      </c>
      <c r="D15" s="202">
        <v>110</v>
      </c>
      <c r="J15" s="105" t="s">
        <v>220</v>
      </c>
      <c r="K15" s="106">
        <v>788000</v>
      </c>
      <c r="L15" s="108"/>
      <c r="M15" s="103"/>
      <c r="N15" s="94"/>
      <c r="P15" s="58"/>
      <c r="Q15" s="63"/>
      <c r="R15" s="55"/>
      <c r="S15" s="103"/>
      <c r="T15" s="103"/>
      <c r="U15" s="96"/>
    </row>
    <row r="16" spans="2:21" ht="15.75" x14ac:dyDescent="0.25">
      <c r="B16" s="53"/>
      <c r="C16" s="152" t="s">
        <v>201</v>
      </c>
      <c r="D16" s="202">
        <v>159.72</v>
      </c>
      <c r="I16" s="87"/>
      <c r="J16" s="153" t="s">
        <v>209</v>
      </c>
      <c r="K16" s="112"/>
      <c r="L16" s="108"/>
      <c r="M16" s="103"/>
      <c r="N16" s="94"/>
      <c r="P16" s="58"/>
      <c r="Q16" s="105" t="s">
        <v>214</v>
      </c>
      <c r="R16" s="106">
        <f>K25</f>
        <v>557195.11</v>
      </c>
      <c r="S16" s="103"/>
      <c r="T16" s="103"/>
      <c r="U16" s="94"/>
    </row>
    <row r="17" spans="2:22" ht="15.75" x14ac:dyDescent="0.25">
      <c r="B17" s="53"/>
      <c r="C17" s="152" t="s">
        <v>202</v>
      </c>
      <c r="D17" s="203">
        <v>41.5</v>
      </c>
      <c r="I17" s="87"/>
      <c r="J17" s="153" t="s">
        <v>210</v>
      </c>
      <c r="K17" s="112"/>
      <c r="L17" s="108"/>
      <c r="M17" s="103"/>
      <c r="N17" s="94"/>
      <c r="P17" s="58"/>
      <c r="Q17" s="153" t="s">
        <v>213</v>
      </c>
      <c r="R17" s="112">
        <v>-100000</v>
      </c>
      <c r="S17" s="103"/>
      <c r="T17" s="103"/>
      <c r="U17" s="94"/>
    </row>
    <row r="18" spans="2:22" ht="15.75" x14ac:dyDescent="0.25">
      <c r="B18" s="53"/>
      <c r="F18" s="56" t="str">
        <f t="shared" si="3"/>
        <v/>
      </c>
      <c r="I18" s="87"/>
      <c r="J18" s="153" t="s">
        <v>221</v>
      </c>
      <c r="K18" s="112">
        <v>-2500</v>
      </c>
      <c r="L18" s="108"/>
      <c r="M18" s="103"/>
      <c r="N18" s="94"/>
      <c r="P18" s="58"/>
      <c r="Q18" s="82" t="s">
        <v>116</v>
      </c>
      <c r="R18" s="110">
        <f>SUM(R16:R17)</f>
        <v>457195.11</v>
      </c>
      <c r="S18" s="103"/>
      <c r="T18" s="56"/>
      <c r="U18" s="94"/>
    </row>
    <row r="19" spans="2:22" x14ac:dyDescent="0.25">
      <c r="B19" s="59">
        <v>200</v>
      </c>
      <c r="C19" s="60" t="s">
        <v>69</v>
      </c>
      <c r="F19" s="56" t="str">
        <f t="shared" si="3"/>
        <v/>
      </c>
      <c r="G19" s="61">
        <f>SUM(F20:F25)</f>
        <v>189.32999999999998</v>
      </c>
      <c r="I19" s="87"/>
      <c r="J19" s="152" t="s">
        <v>192</v>
      </c>
      <c r="K19" s="83">
        <v>-55000</v>
      </c>
      <c r="L19" s="108"/>
      <c r="M19" s="103"/>
      <c r="N19" s="95"/>
      <c r="P19" s="58"/>
      <c r="Q19" s="82"/>
      <c r="R19" s="83"/>
      <c r="S19" s="103"/>
      <c r="T19" s="56"/>
      <c r="U19" s="94"/>
    </row>
    <row r="20" spans="2:22" x14ac:dyDescent="0.25">
      <c r="B20" s="53">
        <v>201</v>
      </c>
      <c r="C20" s="85" t="s">
        <v>100</v>
      </c>
      <c r="D20" s="204">
        <v>106</v>
      </c>
      <c r="E20" s="56">
        <f>ROUND(D20*12,2)</f>
        <v>1272</v>
      </c>
      <c r="F20" s="56">
        <f t="shared" si="3"/>
        <v>106</v>
      </c>
      <c r="I20" s="87"/>
      <c r="J20" s="82" t="s">
        <v>116</v>
      </c>
      <c r="K20" s="110">
        <f>SUM(K15:K19)</f>
        <v>730500</v>
      </c>
      <c r="L20" s="108"/>
      <c r="M20" s="103"/>
      <c r="N20" s="93"/>
      <c r="P20" s="58"/>
      <c r="Q20" s="152" t="s">
        <v>212</v>
      </c>
      <c r="R20" s="56">
        <f>ROUND(R18*0.005*10,2)</f>
        <v>22859.759999999998</v>
      </c>
      <c r="S20" s="103"/>
      <c r="T20" s="56"/>
      <c r="U20" s="95"/>
    </row>
    <row r="21" spans="2:22" x14ac:dyDescent="0.25">
      <c r="B21" s="53"/>
      <c r="C21" s="194" t="s">
        <v>185</v>
      </c>
      <c r="D21" s="205">
        <v>38.49</v>
      </c>
      <c r="E21" s="195"/>
      <c r="I21" s="87"/>
      <c r="J21" s="82"/>
      <c r="K21" s="83"/>
      <c r="L21" s="108"/>
      <c r="M21" s="103"/>
      <c r="P21" s="58"/>
      <c r="Q21" s="152" t="s">
        <v>148</v>
      </c>
      <c r="R21" s="83">
        <f>ROUND(S14*10,2)</f>
        <v>-202378</v>
      </c>
      <c r="S21" s="103"/>
      <c r="T21" s="56"/>
      <c r="U21" s="93"/>
    </row>
    <row r="22" spans="2:22" x14ac:dyDescent="0.25">
      <c r="B22" s="53"/>
      <c r="C22" s="194" t="s">
        <v>199</v>
      </c>
      <c r="D22" s="206">
        <v>100</v>
      </c>
      <c r="E22" s="195"/>
      <c r="I22" s="87"/>
      <c r="J22" s="152" t="s">
        <v>212</v>
      </c>
      <c r="K22" s="56">
        <f>ROUND(K20*0.004*8,2)</f>
        <v>23376</v>
      </c>
      <c r="L22" s="108"/>
      <c r="M22" s="103"/>
      <c r="P22" s="87"/>
      <c r="Q22" s="46"/>
      <c r="R22" s="55"/>
      <c r="S22" s="103"/>
      <c r="T22" s="56"/>
      <c r="U22" s="93"/>
    </row>
    <row r="23" spans="2:22" ht="15.75" x14ac:dyDescent="0.25">
      <c r="B23" s="53"/>
      <c r="C23" s="194"/>
      <c r="I23" s="87"/>
      <c r="J23" s="152" t="s">
        <v>222</v>
      </c>
      <c r="K23" s="83">
        <f>ROUND(L11*7,2)</f>
        <v>-196680.89</v>
      </c>
      <c r="L23" s="108"/>
      <c r="M23" s="103"/>
      <c r="P23" s="87"/>
      <c r="Q23" s="105" t="s">
        <v>125</v>
      </c>
      <c r="R23" s="106">
        <f>SUM(R18:R22)</f>
        <v>277676.87</v>
      </c>
      <c r="S23" s="108"/>
      <c r="T23" s="56"/>
      <c r="U23" s="93"/>
    </row>
    <row r="24" spans="2:22" ht="15.75" x14ac:dyDescent="0.25">
      <c r="B24" s="86">
        <v>202</v>
      </c>
      <c r="C24" s="46" t="s">
        <v>70</v>
      </c>
      <c r="E24" s="84">
        <v>1000</v>
      </c>
      <c r="F24" s="84">
        <f>IF(E24&lt;&gt;0,ROUND(E24/12,2),"")</f>
        <v>83.33</v>
      </c>
      <c r="I24" s="87"/>
      <c r="L24" s="108"/>
      <c r="M24" s="103"/>
      <c r="P24" s="87"/>
      <c r="Q24" s="116" t="s">
        <v>123</v>
      </c>
      <c r="R24" s="211">
        <v>450000</v>
      </c>
      <c r="T24" s="56"/>
      <c r="U24" s="57"/>
    </row>
    <row r="25" spans="2:22" ht="15.75" x14ac:dyDescent="0.25">
      <c r="B25" s="53"/>
      <c r="F25" s="56" t="str">
        <f t="shared" ref="F25:F42" si="4">IF(E25&lt;&gt;0,ROUND(E25/12,2),"")</f>
        <v/>
      </c>
      <c r="I25" s="87"/>
      <c r="J25" s="105" t="s">
        <v>124</v>
      </c>
      <c r="K25" s="106">
        <f>SUM(K20:K24)</f>
        <v>557195.11</v>
      </c>
      <c r="L25" s="108"/>
      <c r="M25" s="103"/>
      <c r="N25" s="93"/>
      <c r="P25" s="87"/>
      <c r="Q25" s="107"/>
      <c r="S25" s="108"/>
      <c r="T25" s="56"/>
      <c r="U25" s="57"/>
    </row>
    <row r="26" spans="2:22" ht="15.75" x14ac:dyDescent="0.25">
      <c r="B26" s="59">
        <v>300</v>
      </c>
      <c r="C26" s="82" t="s">
        <v>101</v>
      </c>
      <c r="F26" s="56" t="str">
        <f t="shared" si="4"/>
        <v/>
      </c>
      <c r="G26" s="61">
        <f>SUM(F27:F32)</f>
        <v>492.28000000000003</v>
      </c>
      <c r="I26" s="87"/>
      <c r="J26" s="156"/>
      <c r="K26" s="108"/>
      <c r="L26" s="108"/>
      <c r="M26" s="103"/>
      <c r="N26" s="93"/>
      <c r="P26" s="87"/>
      <c r="Q26" s="105" t="s">
        <v>125</v>
      </c>
      <c r="R26" s="106">
        <f>R24+R23</f>
        <v>727676.87</v>
      </c>
      <c r="T26" s="56"/>
      <c r="U26" s="57"/>
    </row>
    <row r="27" spans="2:22" x14ac:dyDescent="0.25">
      <c r="B27" s="86">
        <v>301</v>
      </c>
      <c r="C27" s="152" t="s">
        <v>147</v>
      </c>
      <c r="E27" s="84"/>
      <c r="F27" s="84" t="str">
        <f t="shared" si="4"/>
        <v/>
      </c>
      <c r="I27" s="97"/>
      <c r="J27" s="98"/>
      <c r="K27" s="154"/>
      <c r="L27" s="155"/>
      <c r="M27" s="155"/>
      <c r="N27" s="99"/>
      <c r="P27" s="212"/>
      <c r="Q27" s="213"/>
      <c r="R27" s="214"/>
      <c r="S27" s="214"/>
      <c r="T27" s="117"/>
      <c r="U27" s="99"/>
    </row>
    <row r="28" spans="2:22" x14ac:dyDescent="0.25">
      <c r="B28" s="86">
        <v>302</v>
      </c>
      <c r="C28" s="46" t="s">
        <v>71</v>
      </c>
      <c r="E28" s="84">
        <v>711.29</v>
      </c>
      <c r="F28" s="84">
        <f t="shared" si="4"/>
        <v>59.27</v>
      </c>
      <c r="I28" s="46"/>
      <c r="N28" s="60"/>
      <c r="P28" s="46"/>
      <c r="Q28" s="46"/>
      <c r="R28" s="46"/>
      <c r="S28" s="46"/>
      <c r="T28" s="46"/>
      <c r="U28" s="46"/>
      <c r="V28" s="46"/>
    </row>
    <row r="29" spans="2:22" x14ac:dyDescent="0.25">
      <c r="B29" s="86">
        <v>303</v>
      </c>
      <c r="C29" s="46" t="s">
        <v>72</v>
      </c>
      <c r="E29" s="84">
        <v>446.03</v>
      </c>
      <c r="F29" s="84">
        <f t="shared" si="4"/>
        <v>37.17</v>
      </c>
      <c r="I29" s="46"/>
      <c r="K29" s="46"/>
      <c r="L29" s="46"/>
      <c r="M29" s="46"/>
      <c r="N29" s="60"/>
      <c r="P29" s="46"/>
      <c r="Q29" s="46"/>
      <c r="R29" s="46"/>
      <c r="S29" s="46"/>
      <c r="T29" s="46"/>
      <c r="U29" s="46"/>
      <c r="V29" s="46"/>
    </row>
    <row r="30" spans="2:22" x14ac:dyDescent="0.25">
      <c r="B30" s="53">
        <v>304</v>
      </c>
      <c r="C30" s="152" t="s">
        <v>223</v>
      </c>
      <c r="E30" s="56">
        <f xml:space="preserve"> 7 * 1.8 * 25000 / 100</f>
        <v>3150</v>
      </c>
      <c r="F30" s="56">
        <f t="shared" si="4"/>
        <v>262.5</v>
      </c>
      <c r="I30" s="46"/>
      <c r="K30" s="46"/>
      <c r="L30" s="46"/>
      <c r="M30" s="46"/>
      <c r="N30" s="46"/>
      <c r="P30" s="46"/>
      <c r="Q30" s="46"/>
      <c r="R30" s="46"/>
      <c r="S30" s="46"/>
      <c r="T30" s="46"/>
      <c r="U30" s="46"/>
      <c r="V30" s="46"/>
    </row>
    <row r="31" spans="2:22" x14ac:dyDescent="0.25">
      <c r="B31" s="86">
        <v>305</v>
      </c>
      <c r="C31" s="46" t="s">
        <v>73</v>
      </c>
      <c r="E31" s="84">
        <v>800</v>
      </c>
      <c r="F31" s="84">
        <f t="shared" si="4"/>
        <v>66.67</v>
      </c>
      <c r="I31" s="46"/>
      <c r="K31" s="46"/>
      <c r="L31" s="46"/>
      <c r="M31" s="46"/>
      <c r="N31" s="46"/>
      <c r="P31" s="46"/>
      <c r="Q31" s="46"/>
      <c r="R31" s="46"/>
      <c r="S31" s="46"/>
      <c r="T31" s="46"/>
      <c r="U31" s="46"/>
      <c r="V31" s="46"/>
    </row>
    <row r="32" spans="2:22" x14ac:dyDescent="0.25">
      <c r="B32" s="86">
        <v>306</v>
      </c>
      <c r="C32" s="82" t="s">
        <v>74</v>
      </c>
      <c r="E32" s="84">
        <v>800</v>
      </c>
      <c r="F32" s="84">
        <f t="shared" si="4"/>
        <v>66.67</v>
      </c>
      <c r="I32" s="46"/>
      <c r="K32" s="46"/>
      <c r="L32" s="46"/>
      <c r="M32" s="46"/>
      <c r="N32" s="46"/>
    </row>
    <row r="33" spans="2:14" x14ac:dyDescent="0.25">
      <c r="B33" s="86"/>
      <c r="C33" s="82"/>
      <c r="E33" s="84"/>
      <c r="F33" s="84"/>
      <c r="I33" s="46"/>
      <c r="K33" s="46"/>
      <c r="L33" s="46"/>
      <c r="M33" s="46"/>
      <c r="N33" s="46"/>
    </row>
    <row r="34" spans="2:14" x14ac:dyDescent="0.25">
      <c r="B34" s="59" t="s">
        <v>104</v>
      </c>
      <c r="C34" s="82" t="s">
        <v>103</v>
      </c>
      <c r="F34" s="56" t="str">
        <f t="shared" ref="F34" si="5">IF(E34&lt;&gt;0,ROUND(E34/12,2),"")</f>
        <v/>
      </c>
      <c r="G34" s="61">
        <f>SUM(F35:F40)</f>
        <v>218.09999999999997</v>
      </c>
      <c r="I34" s="46"/>
      <c r="K34" s="46"/>
      <c r="L34" s="46"/>
      <c r="M34" s="56" t="str">
        <f t="shared" ref="M34:M43" si="6">IF(L49&lt;&gt;0,ROUND(L49/12,2),"")</f>
        <v/>
      </c>
      <c r="N34" s="46"/>
    </row>
    <row r="35" spans="2:14" x14ac:dyDescent="0.25">
      <c r="B35" s="86" t="s">
        <v>105</v>
      </c>
      <c r="C35" s="152" t="s">
        <v>147</v>
      </c>
      <c r="D35" s="84"/>
      <c r="F35" s="84"/>
      <c r="I35" s="46"/>
      <c r="K35" s="46"/>
      <c r="L35" s="46"/>
      <c r="M35" s="56" t="str">
        <f t="shared" si="6"/>
        <v/>
      </c>
      <c r="N35" s="46"/>
    </row>
    <row r="36" spans="2:14" x14ac:dyDescent="0.25">
      <c r="B36" s="86" t="s">
        <v>106</v>
      </c>
      <c r="C36" s="46" t="s">
        <v>71</v>
      </c>
      <c r="E36" s="84">
        <v>744.63</v>
      </c>
      <c r="F36" s="84">
        <f>IF(E36&lt;&gt;0,ROUND(E36/12,2),"")</f>
        <v>62.05</v>
      </c>
      <c r="I36" s="46"/>
      <c r="K36" s="46"/>
      <c r="L36" s="46"/>
      <c r="M36" s="56" t="str">
        <f t="shared" si="6"/>
        <v/>
      </c>
      <c r="N36" s="46"/>
    </row>
    <row r="37" spans="2:14" x14ac:dyDescent="0.25">
      <c r="B37" s="86" t="s">
        <v>107</v>
      </c>
      <c r="C37" s="46" t="s">
        <v>72</v>
      </c>
      <c r="E37" s="84">
        <v>145.04</v>
      </c>
      <c r="F37" s="56">
        <f>IF(E37&lt;&gt;0,ROUND(E37/12,2),"")</f>
        <v>12.09</v>
      </c>
      <c r="I37" s="46"/>
      <c r="K37" s="46"/>
      <c r="L37" s="46"/>
      <c r="M37" s="56" t="str">
        <f t="shared" si="6"/>
        <v/>
      </c>
      <c r="N37" s="46"/>
    </row>
    <row r="38" spans="2:14" x14ac:dyDescent="0.25">
      <c r="B38" s="88" t="s">
        <v>108</v>
      </c>
      <c r="C38" s="152" t="s">
        <v>188</v>
      </c>
      <c r="E38" s="56">
        <f>6.5 * 1.35 * 10000 / 100</f>
        <v>877.5</v>
      </c>
      <c r="F38" s="56">
        <f>IF(E38&lt;&gt;0,ROUND(E38/12,2),"")</f>
        <v>73.13</v>
      </c>
      <c r="I38" s="46"/>
      <c r="K38" s="46"/>
      <c r="L38" s="46"/>
      <c r="M38" s="56" t="str">
        <f t="shared" si="6"/>
        <v/>
      </c>
      <c r="N38" s="46"/>
    </row>
    <row r="39" spans="2:14" x14ac:dyDescent="0.25">
      <c r="B39" s="88" t="s">
        <v>109</v>
      </c>
      <c r="C39" s="46" t="s">
        <v>73</v>
      </c>
      <c r="E39" s="56">
        <v>250</v>
      </c>
      <c r="F39" s="56">
        <f>IF(E39&lt;&gt;0,ROUND(E39/12,2),"")</f>
        <v>20.83</v>
      </c>
      <c r="I39" s="46"/>
      <c r="K39" s="46"/>
      <c r="L39" s="46"/>
      <c r="M39" s="56" t="str">
        <f t="shared" si="6"/>
        <v/>
      </c>
      <c r="N39" s="46"/>
    </row>
    <row r="40" spans="2:14" x14ac:dyDescent="0.25">
      <c r="B40" s="86" t="s">
        <v>110</v>
      </c>
      <c r="C40" s="82" t="s">
        <v>74</v>
      </c>
      <c r="E40" s="84">
        <v>600</v>
      </c>
      <c r="F40" s="84">
        <f>IF(E40&lt;&gt;0,ROUND(E40/12,2),"")</f>
        <v>50</v>
      </c>
      <c r="I40" s="46"/>
      <c r="J40" s="60"/>
      <c r="K40" s="46"/>
      <c r="L40" s="46"/>
      <c r="M40" s="56" t="str">
        <f t="shared" si="6"/>
        <v/>
      </c>
      <c r="N40" s="46"/>
    </row>
    <row r="41" spans="2:14" x14ac:dyDescent="0.25">
      <c r="B41" s="86"/>
      <c r="C41" s="82"/>
      <c r="E41" s="84"/>
      <c r="F41" s="84"/>
      <c r="G41" s="61"/>
      <c r="I41" s="46"/>
      <c r="J41" s="67"/>
      <c r="K41" s="46"/>
      <c r="L41" s="46"/>
      <c r="M41" s="56" t="str">
        <f t="shared" si="6"/>
        <v/>
      </c>
      <c r="N41" s="46"/>
    </row>
    <row r="42" spans="2:14" x14ac:dyDescent="0.25">
      <c r="B42" s="197">
        <v>400</v>
      </c>
      <c r="C42" s="60" t="s">
        <v>189</v>
      </c>
      <c r="F42" s="56" t="str">
        <f t="shared" si="4"/>
        <v/>
      </c>
      <c r="G42" s="61">
        <f>SUM(F43:F49)</f>
        <v>84.82</v>
      </c>
      <c r="I42" s="46"/>
      <c r="J42" s="67"/>
      <c r="K42" s="46"/>
      <c r="L42" s="46"/>
      <c r="M42" s="56" t="str">
        <f t="shared" si="6"/>
        <v/>
      </c>
      <c r="N42" s="46"/>
    </row>
    <row r="43" spans="2:14" x14ac:dyDescent="0.25">
      <c r="B43" s="197"/>
      <c r="C43" s="200" t="s">
        <v>198</v>
      </c>
      <c r="I43" s="46"/>
      <c r="K43" s="46"/>
      <c r="L43" s="46"/>
      <c r="M43" s="56" t="str">
        <f t="shared" si="6"/>
        <v/>
      </c>
      <c r="N43" s="46"/>
    </row>
    <row r="44" spans="2:14" x14ac:dyDescent="0.25">
      <c r="B44" s="197"/>
      <c r="C44" s="216" t="s">
        <v>218</v>
      </c>
      <c r="E44" s="56">
        <v>147.83000000000001</v>
      </c>
      <c r="F44" s="56">
        <f>IF(E44&lt;&gt;0,ROUND(E44/12,2),"")</f>
        <v>12.32</v>
      </c>
      <c r="I44" s="46"/>
      <c r="K44" s="46"/>
      <c r="L44" s="46"/>
      <c r="N44" s="46"/>
    </row>
    <row r="45" spans="2:14" x14ac:dyDescent="0.25">
      <c r="B45" s="197"/>
      <c r="C45" s="215" t="s">
        <v>215</v>
      </c>
      <c r="E45" s="56">
        <v>85</v>
      </c>
      <c r="F45" s="56">
        <f>IF(E45&lt;&gt;0,ROUND(E45/12,2),"")</f>
        <v>7.08</v>
      </c>
      <c r="I45" s="46"/>
      <c r="K45" s="46"/>
      <c r="L45" s="46"/>
      <c r="N45" s="46"/>
    </row>
    <row r="46" spans="2:14" x14ac:dyDescent="0.25">
      <c r="C46" s="152" t="s">
        <v>190</v>
      </c>
      <c r="D46" s="199" t="s">
        <v>197</v>
      </c>
      <c r="E46" s="56">
        <v>216.02</v>
      </c>
      <c r="F46" s="56">
        <f>IF(E46&lt;&gt;0,ROUND(E46/12,2),"")</f>
        <v>18</v>
      </c>
      <c r="I46" s="46"/>
      <c r="K46" s="46"/>
      <c r="L46" s="46"/>
      <c r="M46" s="56" t="str">
        <f>IF(L59&lt;&gt;0,ROUND(L59/12,2),"")</f>
        <v/>
      </c>
      <c r="N46" s="46"/>
    </row>
    <row r="47" spans="2:14" x14ac:dyDescent="0.25">
      <c r="C47" s="152" t="s">
        <v>195</v>
      </c>
      <c r="D47" s="199" t="s">
        <v>196</v>
      </c>
      <c r="E47" s="56">
        <v>210</v>
      </c>
      <c r="F47" s="56">
        <f>IF(E47&lt;&gt;0,ROUND(E47/12,2),"")</f>
        <v>17.5</v>
      </c>
      <c r="I47" s="46"/>
      <c r="K47" s="46"/>
      <c r="L47" s="46"/>
      <c r="M47" s="56" t="str">
        <f>IF(L60&lt;&gt;0,ROUND(L60/12,2),"")</f>
        <v/>
      </c>
      <c r="N47" s="46"/>
    </row>
    <row r="48" spans="2:14" x14ac:dyDescent="0.25">
      <c r="C48" s="152" t="s">
        <v>217</v>
      </c>
      <c r="D48" s="199"/>
      <c r="E48" s="56">
        <v>359</v>
      </c>
      <c r="F48" s="56">
        <f>IF(E48&lt;&gt;0,ROUND(E48/12,2),"")</f>
        <v>29.92</v>
      </c>
      <c r="I48" s="46"/>
      <c r="K48" s="46"/>
      <c r="L48" s="46"/>
      <c r="N48" s="46"/>
    </row>
    <row r="49" spans="2:14" x14ac:dyDescent="0.25">
      <c r="F49" s="56" t="str">
        <f t="shared" ref="F49:F79" si="7">IF(E49&lt;&gt;0,ROUND(E49/12,2),"")</f>
        <v/>
      </c>
      <c r="I49" s="46"/>
      <c r="K49" s="46"/>
      <c r="L49" s="46"/>
      <c r="M49" s="56" t="str">
        <f t="shared" ref="M49:M55" si="8">IF(L61&lt;&gt;0,ROUND(L61/12,2),"")</f>
        <v/>
      </c>
      <c r="N49" s="46"/>
    </row>
    <row r="50" spans="2:14" x14ac:dyDescent="0.25">
      <c r="B50" s="59">
        <v>500</v>
      </c>
      <c r="C50" s="60" t="s">
        <v>77</v>
      </c>
      <c r="F50" s="56" t="str">
        <f t="shared" si="7"/>
        <v/>
      </c>
      <c r="G50" s="61">
        <f>SUM(F51:F59)</f>
        <v>1293.33</v>
      </c>
      <c r="I50" s="46"/>
      <c r="K50" s="46"/>
      <c r="L50" s="46"/>
      <c r="M50" s="56" t="str">
        <f t="shared" si="8"/>
        <v/>
      </c>
      <c r="N50" s="46"/>
    </row>
    <row r="51" spans="2:14" x14ac:dyDescent="0.25">
      <c r="B51" s="53">
        <v>501</v>
      </c>
      <c r="C51" s="46" t="s">
        <v>78</v>
      </c>
      <c r="E51" s="56">
        <f>2*100*12</f>
        <v>2400</v>
      </c>
      <c r="F51" s="56">
        <f t="shared" si="7"/>
        <v>200</v>
      </c>
      <c r="I51" s="46"/>
      <c r="K51" s="46"/>
      <c r="L51" s="46"/>
      <c r="M51" s="56" t="str">
        <f t="shared" si="8"/>
        <v/>
      </c>
      <c r="N51" s="46"/>
    </row>
    <row r="52" spans="2:14" x14ac:dyDescent="0.25">
      <c r="B52" s="86">
        <v>502</v>
      </c>
      <c r="C52" s="82" t="s">
        <v>102</v>
      </c>
      <c r="E52" s="84">
        <v>4000</v>
      </c>
      <c r="F52" s="84">
        <f t="shared" si="7"/>
        <v>333.33</v>
      </c>
      <c r="I52" s="46"/>
      <c r="K52" s="46"/>
      <c r="L52" s="46"/>
      <c r="M52" s="56" t="str">
        <f t="shared" si="8"/>
        <v/>
      </c>
      <c r="N52" s="46"/>
    </row>
    <row r="53" spans="2:14" x14ac:dyDescent="0.25">
      <c r="B53" s="86">
        <v>503</v>
      </c>
      <c r="C53" s="152" t="s">
        <v>118</v>
      </c>
      <c r="E53" s="84">
        <f>15*200</f>
        <v>3000</v>
      </c>
      <c r="F53" s="84">
        <f t="shared" si="7"/>
        <v>250</v>
      </c>
      <c r="I53" s="46"/>
      <c r="K53" s="46"/>
      <c r="L53" s="46"/>
      <c r="M53" s="56" t="str">
        <f t="shared" si="8"/>
        <v/>
      </c>
      <c r="N53" s="46"/>
    </row>
    <row r="54" spans="2:14" x14ac:dyDescent="0.25">
      <c r="B54" s="53">
        <v>504</v>
      </c>
      <c r="C54" s="82" t="s">
        <v>115</v>
      </c>
      <c r="E54" s="101">
        <v>3000</v>
      </c>
      <c r="F54" s="56">
        <f t="shared" si="7"/>
        <v>250</v>
      </c>
      <c r="I54" s="46"/>
      <c r="K54" s="46"/>
      <c r="L54" s="46"/>
      <c r="M54" s="56" t="str">
        <f t="shared" si="8"/>
        <v/>
      </c>
      <c r="N54" s="46"/>
    </row>
    <row r="55" spans="2:14" x14ac:dyDescent="0.25">
      <c r="B55" s="53">
        <v>505</v>
      </c>
      <c r="C55" s="46" t="s">
        <v>219</v>
      </c>
      <c r="E55" s="56">
        <v>720</v>
      </c>
      <c r="F55" s="56">
        <f t="shared" si="7"/>
        <v>60</v>
      </c>
      <c r="I55" s="46"/>
      <c r="K55" s="46"/>
      <c r="L55" s="46"/>
      <c r="M55" s="56" t="str">
        <f t="shared" si="8"/>
        <v/>
      </c>
      <c r="N55" s="46"/>
    </row>
    <row r="56" spans="2:14" x14ac:dyDescent="0.25">
      <c r="B56" s="53">
        <v>506</v>
      </c>
      <c r="C56" s="46" t="s">
        <v>96</v>
      </c>
      <c r="E56" s="56">
        <f xml:space="preserve"> 6 * 150</f>
        <v>900</v>
      </c>
      <c r="F56" s="56">
        <f t="shared" si="7"/>
        <v>75</v>
      </c>
      <c r="I56" s="46"/>
      <c r="K56" s="46"/>
      <c r="L56" s="46"/>
      <c r="N56" s="46"/>
    </row>
    <row r="57" spans="2:14" x14ac:dyDescent="0.25">
      <c r="B57" s="53">
        <v>507</v>
      </c>
      <c r="C57" s="46" t="s">
        <v>79</v>
      </c>
      <c r="E57" s="56">
        <v>1000</v>
      </c>
      <c r="F57" s="56">
        <f t="shared" si="7"/>
        <v>83.33</v>
      </c>
      <c r="I57" s="46"/>
      <c r="K57" s="46"/>
      <c r="L57" s="46"/>
      <c r="N57" s="60"/>
    </row>
    <row r="58" spans="2:14" x14ac:dyDescent="0.25">
      <c r="B58" s="53">
        <v>508</v>
      </c>
      <c r="C58" s="46" t="s">
        <v>80</v>
      </c>
      <c r="E58" s="56">
        <v>500</v>
      </c>
      <c r="F58" s="56">
        <f t="shared" si="7"/>
        <v>41.67</v>
      </c>
      <c r="I58" s="46"/>
      <c r="K58" s="46"/>
      <c r="L58" s="46"/>
      <c r="N58" s="60"/>
    </row>
    <row r="59" spans="2:14" x14ac:dyDescent="0.25">
      <c r="B59" s="53"/>
      <c r="F59" s="56" t="str">
        <f t="shared" si="7"/>
        <v/>
      </c>
      <c r="I59" s="46"/>
      <c r="K59" s="46"/>
      <c r="L59" s="46"/>
      <c r="N59" s="60"/>
    </row>
    <row r="60" spans="2:14" x14ac:dyDescent="0.25">
      <c r="B60" s="59">
        <v>600</v>
      </c>
      <c r="C60" s="60" t="s">
        <v>81</v>
      </c>
      <c r="F60" s="56" t="str">
        <f t="shared" si="7"/>
        <v/>
      </c>
      <c r="G60" s="61">
        <f>SUM(F61:F71)</f>
        <v>1405.8300000000002</v>
      </c>
      <c r="H60" s="46"/>
      <c r="I60" s="46"/>
      <c r="K60" s="46"/>
      <c r="L60" s="46"/>
      <c r="N60" s="60"/>
    </row>
    <row r="61" spans="2:14" x14ac:dyDescent="0.25">
      <c r="B61" s="53">
        <v>601</v>
      </c>
      <c r="C61" s="46" t="s">
        <v>82</v>
      </c>
      <c r="D61" s="198" t="s">
        <v>204</v>
      </c>
      <c r="E61" s="56">
        <f>175*52</f>
        <v>9100</v>
      </c>
      <c r="F61" s="56">
        <f t="shared" si="7"/>
        <v>758.33</v>
      </c>
      <c r="H61" s="46"/>
      <c r="I61" s="46"/>
      <c r="K61" s="46"/>
      <c r="L61" s="46"/>
      <c r="N61" s="60"/>
    </row>
    <row r="62" spans="2:14" x14ac:dyDescent="0.25">
      <c r="B62" s="53">
        <v>602</v>
      </c>
      <c r="C62" s="46" t="s">
        <v>83</v>
      </c>
      <c r="D62" s="198" t="s">
        <v>205</v>
      </c>
      <c r="E62" s="56">
        <f xml:space="preserve"> 5 * 150</f>
        <v>750</v>
      </c>
      <c r="F62" s="56">
        <f t="shared" si="7"/>
        <v>62.5</v>
      </c>
      <c r="H62" s="46"/>
      <c r="I62" s="46"/>
      <c r="K62" s="46"/>
      <c r="L62" s="46"/>
      <c r="N62" s="60"/>
    </row>
    <row r="63" spans="2:14" x14ac:dyDescent="0.25">
      <c r="B63" s="53">
        <v>603</v>
      </c>
      <c r="C63" s="46" t="s">
        <v>84</v>
      </c>
      <c r="D63" s="100" t="s">
        <v>117</v>
      </c>
      <c r="E63" s="56">
        <f>52*25</f>
        <v>1300</v>
      </c>
      <c r="F63" s="56">
        <f t="shared" si="7"/>
        <v>108.33</v>
      </c>
      <c r="H63" s="46"/>
      <c r="I63" s="46"/>
      <c r="K63" s="46"/>
      <c r="L63" s="46"/>
      <c r="N63" s="60"/>
    </row>
    <row r="64" spans="2:14" x14ac:dyDescent="0.25">
      <c r="B64" s="53">
        <v>604</v>
      </c>
      <c r="C64" s="46" t="s">
        <v>86</v>
      </c>
      <c r="D64" s="55" t="s">
        <v>85</v>
      </c>
      <c r="E64" s="56">
        <f>52*60</f>
        <v>3120</v>
      </c>
      <c r="F64" s="56">
        <f t="shared" si="7"/>
        <v>260</v>
      </c>
      <c r="H64" s="46"/>
      <c r="I64" s="46"/>
      <c r="K64" s="46"/>
      <c r="L64" s="46"/>
      <c r="N64" s="60"/>
    </row>
    <row r="65" spans="2:14" x14ac:dyDescent="0.25">
      <c r="B65" s="53">
        <v>605</v>
      </c>
      <c r="C65" s="46" t="s">
        <v>87</v>
      </c>
      <c r="E65" s="56">
        <v>1500</v>
      </c>
      <c r="F65" s="56">
        <f t="shared" si="7"/>
        <v>125</v>
      </c>
      <c r="H65" s="46"/>
      <c r="I65" s="46"/>
      <c r="K65" s="46"/>
      <c r="L65" s="46"/>
      <c r="N65" s="60"/>
    </row>
    <row r="66" spans="2:14" x14ac:dyDescent="0.25">
      <c r="B66" s="53">
        <v>606</v>
      </c>
      <c r="C66" s="46" t="s">
        <v>88</v>
      </c>
      <c r="E66" s="56">
        <v>500</v>
      </c>
      <c r="F66" s="56">
        <f t="shared" si="7"/>
        <v>41.67</v>
      </c>
      <c r="H66" s="46"/>
      <c r="I66" s="46"/>
      <c r="K66" s="46"/>
      <c r="L66" s="46"/>
      <c r="N66" s="60"/>
    </row>
    <row r="67" spans="2:14" x14ac:dyDescent="0.25">
      <c r="B67" s="53">
        <v>607</v>
      </c>
      <c r="C67" s="46" t="s">
        <v>89</v>
      </c>
      <c r="D67" s="201" t="s">
        <v>55</v>
      </c>
      <c r="E67" s="56">
        <f>SUM(D68:D69)</f>
        <v>600</v>
      </c>
      <c r="F67" s="56">
        <f t="shared" si="7"/>
        <v>50</v>
      </c>
      <c r="H67" s="46"/>
      <c r="I67" s="46"/>
      <c r="K67" s="46"/>
      <c r="L67" s="46"/>
      <c r="N67" s="60"/>
    </row>
    <row r="68" spans="2:14" x14ac:dyDescent="0.25">
      <c r="B68" s="53"/>
      <c r="C68" s="152" t="s">
        <v>206</v>
      </c>
      <c r="D68" s="202">
        <v>120</v>
      </c>
      <c r="H68" s="46"/>
      <c r="I68" s="46"/>
      <c r="N68" s="60"/>
    </row>
    <row r="69" spans="2:14" x14ac:dyDescent="0.25">
      <c r="B69" s="53"/>
      <c r="C69" s="152" t="s">
        <v>207</v>
      </c>
      <c r="D69" s="203">
        <v>480</v>
      </c>
      <c r="H69" s="46"/>
      <c r="I69" s="46"/>
      <c r="N69" s="60"/>
    </row>
    <row r="70" spans="2:14" x14ac:dyDescent="0.25">
      <c r="B70" s="53"/>
      <c r="H70" s="46"/>
      <c r="I70" s="46"/>
      <c r="N70" s="60"/>
    </row>
    <row r="71" spans="2:14" x14ac:dyDescent="0.25">
      <c r="B71" s="53"/>
      <c r="F71" s="56" t="str">
        <f t="shared" si="7"/>
        <v/>
      </c>
      <c r="H71" s="46"/>
      <c r="I71" s="46"/>
      <c r="N71" s="60"/>
    </row>
    <row r="72" spans="2:14" x14ac:dyDescent="0.25">
      <c r="B72" s="59">
        <v>700</v>
      </c>
      <c r="C72" s="60" t="s">
        <v>90</v>
      </c>
      <c r="F72" s="56" t="str">
        <f t="shared" si="7"/>
        <v/>
      </c>
      <c r="G72" s="61">
        <f>SUM(F73:F79)</f>
        <v>384.5</v>
      </c>
      <c r="H72" s="46"/>
      <c r="I72" s="46"/>
      <c r="N72" s="60"/>
    </row>
    <row r="73" spans="2:14" x14ac:dyDescent="0.25">
      <c r="B73" s="53">
        <v>701</v>
      </c>
      <c r="C73" s="46" t="s">
        <v>91</v>
      </c>
      <c r="E73" s="56">
        <v>1000</v>
      </c>
      <c r="F73" s="56">
        <f t="shared" si="7"/>
        <v>83.33</v>
      </c>
      <c r="H73" s="46"/>
      <c r="I73" s="46"/>
      <c r="N73" s="60"/>
    </row>
    <row r="74" spans="2:14" x14ac:dyDescent="0.25">
      <c r="B74" s="53">
        <v>702</v>
      </c>
      <c r="C74" s="46" t="s">
        <v>92</v>
      </c>
      <c r="E74" s="56">
        <v>1500</v>
      </c>
      <c r="F74" s="56">
        <f t="shared" si="7"/>
        <v>125</v>
      </c>
      <c r="H74" s="46"/>
      <c r="I74" s="46"/>
      <c r="N74" s="60"/>
    </row>
    <row r="75" spans="2:14" x14ac:dyDescent="0.25">
      <c r="B75" s="53">
        <v>703</v>
      </c>
      <c r="C75" s="46" t="s">
        <v>93</v>
      </c>
      <c r="E75" s="56">
        <v>600</v>
      </c>
      <c r="F75" s="56">
        <f t="shared" si="7"/>
        <v>50</v>
      </c>
      <c r="H75" s="46"/>
      <c r="I75" s="46"/>
      <c r="N75" s="60"/>
    </row>
    <row r="76" spans="2:14" x14ac:dyDescent="0.25">
      <c r="B76" s="53">
        <v>704</v>
      </c>
      <c r="C76" s="46" t="s">
        <v>76</v>
      </c>
      <c r="D76" s="55">
        <f>2 * 12.5</f>
        <v>25</v>
      </c>
      <c r="E76" s="56">
        <f>ROUND(12 *D76,2)</f>
        <v>300</v>
      </c>
      <c r="F76" s="56">
        <f>IF(E76&lt;&gt;0,ROUND(E76/12,2),"")</f>
        <v>25</v>
      </c>
      <c r="H76" s="46"/>
      <c r="I76" s="46"/>
      <c r="N76" s="60"/>
    </row>
    <row r="77" spans="2:14" x14ac:dyDescent="0.25">
      <c r="B77" s="53">
        <v>705</v>
      </c>
      <c r="C77" s="152" t="s">
        <v>149</v>
      </c>
      <c r="H77" s="46"/>
      <c r="I77" s="46"/>
      <c r="N77" s="60"/>
    </row>
    <row r="78" spans="2:14" x14ac:dyDescent="0.25">
      <c r="B78" s="86">
        <v>706</v>
      </c>
      <c r="C78" s="46" t="s">
        <v>99</v>
      </c>
      <c r="E78" s="84">
        <v>1214</v>
      </c>
      <c r="F78" s="84">
        <f t="shared" ref="F78" si="9">IF(E78&lt;&gt;0,ROUND(E78/12,2),"")</f>
        <v>101.17</v>
      </c>
      <c r="H78" s="46"/>
      <c r="I78" s="46"/>
      <c r="N78" s="60"/>
    </row>
    <row r="79" spans="2:14" x14ac:dyDescent="0.25">
      <c r="B79" s="53"/>
      <c r="F79" s="56" t="str">
        <f t="shared" si="7"/>
        <v/>
      </c>
      <c r="H79" s="46"/>
      <c r="I79" s="46"/>
      <c r="N79" s="60"/>
    </row>
    <row r="80" spans="2:14" ht="15.75" x14ac:dyDescent="0.25">
      <c r="B80" s="53"/>
      <c r="D80" s="68" t="s">
        <v>68</v>
      </c>
      <c r="E80" s="109">
        <f>SUM(E4:E79)</f>
        <v>58097.270000000004</v>
      </c>
      <c r="F80" s="69">
        <f>SUM(F4:F79)</f>
        <v>4841.4400000000005</v>
      </c>
      <c r="G80" s="70">
        <f>SUM(G4:G79)</f>
        <v>4841.4399999999996</v>
      </c>
      <c r="H80" s="46"/>
      <c r="I80" s="46"/>
      <c r="N80" s="60"/>
    </row>
    <row r="81" spans="2:14" ht="15.75" thickBot="1" x14ac:dyDescent="0.3">
      <c r="B81" s="71"/>
      <c r="C81" s="72"/>
      <c r="D81" s="73"/>
      <c r="E81" s="74"/>
      <c r="F81" s="75"/>
      <c r="G81" s="76"/>
      <c r="H81" s="46"/>
      <c r="I81" s="46"/>
      <c r="N81" s="60"/>
    </row>
    <row r="82" spans="2:14" x14ac:dyDescent="0.25">
      <c r="B82" s="46"/>
      <c r="D82" s="46"/>
      <c r="E82" s="46"/>
      <c r="F82" s="46"/>
      <c r="G82" s="46"/>
      <c r="H82" s="46"/>
      <c r="I82" s="46"/>
      <c r="N82" s="60"/>
    </row>
    <row r="83" spans="2:14" x14ac:dyDescent="0.25">
      <c r="B83" s="46"/>
      <c r="D83" s="46"/>
      <c r="E83" s="46"/>
      <c r="F83" s="46"/>
      <c r="G83" s="46"/>
      <c r="H83" s="46"/>
      <c r="I83" s="46"/>
      <c r="N83" s="60"/>
    </row>
    <row r="84" spans="2:14" x14ac:dyDescent="0.25">
      <c r="B84" s="46"/>
      <c r="D84" s="46"/>
      <c r="E84" s="46"/>
      <c r="F84" s="77"/>
      <c r="G84" s="46"/>
      <c r="H84" s="46"/>
      <c r="I84" s="46"/>
      <c r="N84" s="60"/>
    </row>
    <row r="85" spans="2:14" x14ac:dyDescent="0.25">
      <c r="B85" s="46"/>
      <c r="D85" s="46"/>
      <c r="E85" s="46"/>
      <c r="F85" s="46"/>
      <c r="G85" s="46"/>
      <c r="H85" s="46"/>
      <c r="I85" s="46"/>
      <c r="N85" s="60"/>
    </row>
    <row r="86" spans="2:14" x14ac:dyDescent="0.25">
      <c r="B86" s="46"/>
      <c r="C86" s="60"/>
      <c r="D86" s="46"/>
      <c r="E86" s="46"/>
      <c r="F86" s="46"/>
      <c r="G86" s="46"/>
      <c r="H86" s="46"/>
      <c r="I86" s="46"/>
      <c r="N86" s="60"/>
    </row>
    <row r="87" spans="2:14" x14ac:dyDescent="0.25">
      <c r="B87" s="46"/>
      <c r="C87" s="67"/>
      <c r="D87" s="46"/>
      <c r="E87" s="46"/>
      <c r="F87" s="46"/>
      <c r="G87" s="46"/>
      <c r="H87" s="46"/>
      <c r="I87" s="46"/>
      <c r="N87" s="60"/>
    </row>
    <row r="88" spans="2:14" x14ac:dyDescent="0.25">
      <c r="B88" s="46"/>
      <c r="C88" s="67"/>
      <c r="D88" s="46"/>
      <c r="E88" s="46"/>
      <c r="F88" s="46"/>
      <c r="G88" s="46"/>
      <c r="H88" s="46"/>
      <c r="I88" s="46"/>
      <c r="N88" s="60"/>
    </row>
    <row r="89" spans="2:14" x14ac:dyDescent="0.25">
      <c r="B89" s="46"/>
      <c r="D89" s="46"/>
      <c r="E89" s="46"/>
      <c r="F89" s="46"/>
      <c r="G89" s="46"/>
      <c r="H89" s="46"/>
      <c r="I89" s="46"/>
      <c r="N89" s="60"/>
    </row>
    <row r="90" spans="2:14" x14ac:dyDescent="0.25">
      <c r="B90" s="46"/>
      <c r="D90" s="46"/>
      <c r="E90" s="46"/>
      <c r="F90" s="46"/>
      <c r="G90" s="46"/>
      <c r="H90" s="46"/>
      <c r="I90" s="46"/>
      <c r="N90" s="60"/>
    </row>
    <row r="91" spans="2:14" x14ac:dyDescent="0.25">
      <c r="B91" s="46"/>
      <c r="D91" s="46"/>
      <c r="E91" s="46"/>
      <c r="F91" s="46"/>
      <c r="G91" s="46"/>
      <c r="H91" s="46"/>
      <c r="I91" s="46"/>
      <c r="N91" s="60"/>
    </row>
    <row r="92" spans="2:14" x14ac:dyDescent="0.25">
      <c r="B92" s="46"/>
      <c r="D92" s="46"/>
      <c r="E92" s="46"/>
      <c r="F92" s="56" t="str">
        <f t="shared" ref="F92:F110" si="10">IF(E92&lt;&gt;0,ROUND(E92/12,2),"")</f>
        <v/>
      </c>
      <c r="G92" s="46"/>
      <c r="H92" s="46"/>
      <c r="I92" s="46"/>
      <c r="N92" s="60"/>
    </row>
    <row r="93" spans="2:14" x14ac:dyDescent="0.25">
      <c r="B93" s="46"/>
      <c r="D93" s="46"/>
      <c r="E93" s="46"/>
      <c r="F93" s="56" t="str">
        <f t="shared" si="10"/>
        <v/>
      </c>
      <c r="G93" s="46"/>
      <c r="H93" s="46"/>
      <c r="I93" s="46"/>
      <c r="N93" s="60"/>
    </row>
    <row r="94" spans="2:14" x14ac:dyDescent="0.25">
      <c r="B94" s="46"/>
      <c r="D94" s="46"/>
      <c r="E94" s="46"/>
      <c r="F94" s="56" t="str">
        <f t="shared" si="10"/>
        <v/>
      </c>
      <c r="G94" s="46"/>
      <c r="H94" s="46"/>
      <c r="I94" s="46"/>
      <c r="N94" s="60"/>
    </row>
    <row r="95" spans="2:14" x14ac:dyDescent="0.25">
      <c r="B95" s="46"/>
      <c r="D95" s="46"/>
      <c r="E95" s="46"/>
      <c r="F95" s="56" t="str">
        <f t="shared" si="10"/>
        <v/>
      </c>
      <c r="G95" s="46"/>
      <c r="H95" s="46"/>
      <c r="I95" s="46"/>
      <c r="N95" s="60"/>
    </row>
    <row r="96" spans="2:14" x14ac:dyDescent="0.25">
      <c r="B96" s="46"/>
      <c r="D96" s="46"/>
      <c r="E96" s="46"/>
      <c r="F96" s="56" t="str">
        <f t="shared" si="10"/>
        <v/>
      </c>
      <c r="G96" s="46"/>
      <c r="H96" s="46"/>
      <c r="I96" s="46"/>
      <c r="N96" s="60"/>
    </row>
    <row r="97" spans="2:14" x14ac:dyDescent="0.25">
      <c r="B97" s="46"/>
      <c r="D97" s="46"/>
      <c r="E97" s="46"/>
      <c r="F97" s="56" t="str">
        <f t="shared" si="10"/>
        <v/>
      </c>
      <c r="G97" s="46"/>
      <c r="H97" s="46"/>
      <c r="I97" s="46"/>
      <c r="N97" s="60"/>
    </row>
    <row r="98" spans="2:14" x14ac:dyDescent="0.25">
      <c r="B98" s="46"/>
      <c r="D98" s="46"/>
      <c r="E98" s="46"/>
      <c r="F98" s="56" t="str">
        <f t="shared" si="10"/>
        <v/>
      </c>
      <c r="G98" s="46"/>
      <c r="H98" s="46"/>
      <c r="I98" s="46"/>
      <c r="N98" s="60"/>
    </row>
    <row r="99" spans="2:14" x14ac:dyDescent="0.25">
      <c r="B99" s="46"/>
      <c r="D99" s="46"/>
      <c r="E99" s="46"/>
      <c r="F99" s="56" t="str">
        <f t="shared" si="10"/>
        <v/>
      </c>
      <c r="G99" s="46"/>
      <c r="H99" s="46"/>
      <c r="I99" s="46"/>
      <c r="N99" s="60"/>
    </row>
    <row r="100" spans="2:14" x14ac:dyDescent="0.25">
      <c r="B100" s="46"/>
      <c r="D100" s="46"/>
      <c r="E100" s="46"/>
      <c r="F100" s="56" t="str">
        <f t="shared" si="10"/>
        <v/>
      </c>
      <c r="G100" s="46"/>
      <c r="H100" s="46"/>
      <c r="I100" s="46"/>
      <c r="N100" s="60"/>
    </row>
    <row r="101" spans="2:14" x14ac:dyDescent="0.25">
      <c r="B101" s="46"/>
      <c r="D101" s="46"/>
      <c r="E101" s="46"/>
      <c r="F101" s="56" t="str">
        <f t="shared" si="10"/>
        <v/>
      </c>
      <c r="G101" s="46"/>
      <c r="H101" s="46"/>
      <c r="I101" s="46"/>
      <c r="N101" s="60"/>
    </row>
    <row r="102" spans="2:14" x14ac:dyDescent="0.25">
      <c r="B102" s="46"/>
      <c r="D102" s="46"/>
      <c r="E102" s="46"/>
      <c r="F102" s="56" t="str">
        <f t="shared" si="10"/>
        <v/>
      </c>
      <c r="G102" s="46"/>
      <c r="H102" s="46"/>
      <c r="I102" s="46"/>
      <c r="N102" s="60"/>
    </row>
    <row r="103" spans="2:14" x14ac:dyDescent="0.25">
      <c r="B103" s="46"/>
      <c r="D103" s="46"/>
      <c r="E103" s="46"/>
      <c r="F103" s="56" t="str">
        <f t="shared" si="10"/>
        <v/>
      </c>
      <c r="G103" s="46"/>
      <c r="H103" s="46"/>
      <c r="I103" s="46"/>
      <c r="N103" s="60"/>
    </row>
    <row r="104" spans="2:14" x14ac:dyDescent="0.25">
      <c r="B104" s="46"/>
      <c r="D104" s="46"/>
      <c r="E104" s="46"/>
      <c r="F104" s="56" t="str">
        <f t="shared" si="10"/>
        <v/>
      </c>
      <c r="G104" s="46"/>
      <c r="H104" s="46"/>
      <c r="I104" s="46"/>
      <c r="N104" s="60"/>
    </row>
    <row r="105" spans="2:14" x14ac:dyDescent="0.25">
      <c r="B105" s="46"/>
      <c r="D105" s="46"/>
      <c r="E105" s="46"/>
      <c r="F105" s="56" t="str">
        <f t="shared" si="10"/>
        <v/>
      </c>
      <c r="G105" s="46"/>
      <c r="H105" s="46"/>
      <c r="I105" s="46"/>
      <c r="N105" s="60"/>
    </row>
    <row r="106" spans="2:14" x14ac:dyDescent="0.25">
      <c r="B106" s="46"/>
      <c r="D106" s="46"/>
      <c r="E106" s="46"/>
      <c r="F106" s="56" t="str">
        <f t="shared" si="10"/>
        <v/>
      </c>
      <c r="G106" s="46"/>
      <c r="H106" s="46"/>
      <c r="I106" s="46"/>
      <c r="N106" s="60"/>
    </row>
    <row r="107" spans="2:14" x14ac:dyDescent="0.25">
      <c r="B107" s="46"/>
      <c r="D107" s="46"/>
      <c r="E107" s="46"/>
      <c r="F107" s="56" t="str">
        <f t="shared" si="10"/>
        <v/>
      </c>
      <c r="G107" s="46"/>
      <c r="H107" s="46"/>
      <c r="I107" s="46"/>
      <c r="N107" s="60"/>
    </row>
    <row r="108" spans="2:14" x14ac:dyDescent="0.25">
      <c r="B108" s="46"/>
      <c r="D108" s="46"/>
      <c r="E108" s="46"/>
      <c r="F108" s="56" t="str">
        <f t="shared" si="10"/>
        <v/>
      </c>
      <c r="G108" s="46"/>
      <c r="H108" s="46"/>
      <c r="I108" s="46"/>
      <c r="N108" s="60"/>
    </row>
    <row r="109" spans="2:14" x14ac:dyDescent="0.25">
      <c r="B109" s="46"/>
      <c r="D109" s="46"/>
      <c r="E109" s="46"/>
      <c r="F109" s="56" t="str">
        <f t="shared" si="10"/>
        <v/>
      </c>
      <c r="G109" s="46"/>
      <c r="H109" s="46"/>
      <c r="I109" s="46"/>
      <c r="N109" s="60"/>
    </row>
    <row r="110" spans="2:14" x14ac:dyDescent="0.25">
      <c r="B110" s="46"/>
      <c r="D110" s="46"/>
      <c r="E110" s="46"/>
      <c r="F110" s="56" t="str">
        <f t="shared" si="10"/>
        <v/>
      </c>
      <c r="G110" s="46"/>
      <c r="H110" s="46"/>
      <c r="I110" s="46"/>
      <c r="N110" s="60"/>
    </row>
    <row r="111" spans="2:14" x14ac:dyDescent="0.25">
      <c r="B111" s="46"/>
      <c r="G111" s="60"/>
      <c r="H111" s="46"/>
      <c r="I111" s="46"/>
      <c r="N111" s="60"/>
    </row>
    <row r="112" spans="2:14" x14ac:dyDescent="0.25">
      <c r="B112" s="46"/>
      <c r="G112" s="60"/>
      <c r="H112" s="46"/>
      <c r="I112" s="46"/>
      <c r="N112" s="60"/>
    </row>
    <row r="113" spans="2:14" x14ac:dyDescent="0.25">
      <c r="B113" s="46"/>
      <c r="G113" s="60"/>
      <c r="H113" s="46"/>
      <c r="I113" s="46"/>
      <c r="N113" s="60"/>
    </row>
    <row r="114" spans="2:14" x14ac:dyDescent="0.25">
      <c r="B114" s="46"/>
      <c r="G114" s="60"/>
      <c r="H114" s="46"/>
      <c r="I114" s="46"/>
      <c r="N114" s="60"/>
    </row>
    <row r="115" spans="2:14" x14ac:dyDescent="0.25">
      <c r="B115" s="46"/>
      <c r="G115" s="60"/>
      <c r="H115" s="46"/>
      <c r="I115" s="46"/>
      <c r="N115" s="60"/>
    </row>
    <row r="116" spans="2:14" x14ac:dyDescent="0.25">
      <c r="B116" s="46"/>
      <c r="G116" s="60"/>
      <c r="H116" s="46"/>
      <c r="I116" s="46"/>
      <c r="N116" s="60"/>
    </row>
    <row r="117" spans="2:14" x14ac:dyDescent="0.25">
      <c r="B117" s="46"/>
      <c r="G117" s="60"/>
      <c r="H117" s="46"/>
      <c r="I117" s="46"/>
      <c r="N117" s="60"/>
    </row>
    <row r="118" spans="2:14" x14ac:dyDescent="0.25">
      <c r="B118" s="46"/>
      <c r="G118" s="60"/>
      <c r="H118" s="46"/>
      <c r="I118" s="46"/>
      <c r="N118" s="60"/>
    </row>
    <row r="119" spans="2:14" x14ac:dyDescent="0.25">
      <c r="B119" s="46"/>
      <c r="G119" s="60"/>
      <c r="H119" s="46"/>
      <c r="I119" s="46"/>
      <c r="N119" s="60"/>
    </row>
    <row r="120" spans="2:14" x14ac:dyDescent="0.25">
      <c r="B120" s="46"/>
      <c r="G120" s="60"/>
      <c r="H120" s="46"/>
      <c r="I120" s="46"/>
      <c r="N120" s="60"/>
    </row>
    <row r="121" spans="2:14" x14ac:dyDescent="0.25">
      <c r="B121" s="46"/>
      <c r="G121" s="60"/>
      <c r="H121" s="46"/>
      <c r="I121" s="46"/>
      <c r="N121" s="60"/>
    </row>
    <row r="122" spans="2:14" x14ac:dyDescent="0.25">
      <c r="B122" s="46"/>
      <c r="G122" s="60"/>
      <c r="H122" s="46"/>
      <c r="I122" s="46"/>
      <c r="N122" s="60"/>
    </row>
    <row r="123" spans="2:14" x14ac:dyDescent="0.25">
      <c r="B123" s="46"/>
      <c r="G123" s="60"/>
      <c r="H123" s="46"/>
      <c r="I123" s="46"/>
      <c r="N123" s="60"/>
    </row>
    <row r="124" spans="2:14" x14ac:dyDescent="0.25">
      <c r="B124" s="46"/>
      <c r="G124" s="60"/>
      <c r="H124" s="46"/>
      <c r="I124" s="46"/>
      <c r="N124" s="60"/>
    </row>
    <row r="125" spans="2:14" x14ac:dyDescent="0.25">
      <c r="B125" s="46"/>
      <c r="G125" s="60"/>
      <c r="H125" s="46"/>
      <c r="I125" s="46"/>
      <c r="N125" s="60"/>
    </row>
    <row r="126" spans="2:14" x14ac:dyDescent="0.25">
      <c r="B126" s="46"/>
      <c r="G126" s="60"/>
      <c r="H126" s="46"/>
      <c r="I126" s="46"/>
      <c r="N126" s="60"/>
    </row>
    <row r="127" spans="2:14" x14ac:dyDescent="0.25">
      <c r="B127" s="46"/>
      <c r="G127" s="60"/>
      <c r="H127" s="46"/>
      <c r="I127" s="46"/>
      <c r="N127" s="60"/>
    </row>
    <row r="128" spans="2:14" x14ac:dyDescent="0.25">
      <c r="B128" s="46"/>
      <c r="G128" s="60"/>
      <c r="H128" s="46"/>
      <c r="I128" s="46"/>
      <c r="N128" s="60"/>
    </row>
    <row r="129" spans="2:14" x14ac:dyDescent="0.25">
      <c r="B129" s="46"/>
      <c r="G129" s="60"/>
      <c r="H129" s="46"/>
      <c r="I129" s="46"/>
      <c r="N129" s="60"/>
    </row>
    <row r="130" spans="2:14" x14ac:dyDescent="0.25">
      <c r="B130" s="46"/>
      <c r="G130" s="60"/>
      <c r="H130" s="46"/>
      <c r="I130" s="46"/>
      <c r="N130" s="60"/>
    </row>
    <row r="131" spans="2:14" x14ac:dyDescent="0.25">
      <c r="B131" s="46"/>
      <c r="G131" s="60"/>
      <c r="H131" s="46"/>
      <c r="I131" s="46"/>
      <c r="N131" s="60"/>
    </row>
    <row r="132" spans="2:14" x14ac:dyDescent="0.25">
      <c r="B132" s="46"/>
      <c r="G132" s="60"/>
      <c r="H132" s="46"/>
      <c r="I132" s="46"/>
      <c r="N132" s="60"/>
    </row>
    <row r="133" spans="2:14" x14ac:dyDescent="0.25">
      <c r="B133" s="46"/>
      <c r="G133" s="60"/>
      <c r="H133" s="46"/>
      <c r="I133" s="46"/>
      <c r="N133" s="60"/>
    </row>
    <row r="134" spans="2:14" x14ac:dyDescent="0.25">
      <c r="B134" s="46"/>
      <c r="G134" s="60"/>
      <c r="H134" s="46"/>
      <c r="I134" s="46"/>
      <c r="N134" s="60"/>
    </row>
    <row r="135" spans="2:14" x14ac:dyDescent="0.25">
      <c r="B135" s="46"/>
      <c r="G135" s="60"/>
      <c r="H135" s="46"/>
      <c r="I135" s="46"/>
      <c r="N135" s="60"/>
    </row>
    <row r="136" spans="2:14" x14ac:dyDescent="0.25">
      <c r="B136" s="46"/>
      <c r="G136" s="60"/>
      <c r="H136" s="46"/>
      <c r="I136" s="46"/>
      <c r="N136" s="60"/>
    </row>
    <row r="137" spans="2:14" x14ac:dyDescent="0.25">
      <c r="B137" s="46"/>
      <c r="G137" s="60"/>
      <c r="H137" s="46"/>
      <c r="I137" s="46"/>
      <c r="N137" s="60"/>
    </row>
    <row r="138" spans="2:14" x14ac:dyDescent="0.25">
      <c r="B138" s="46"/>
      <c r="G138" s="60"/>
      <c r="H138" s="46"/>
      <c r="I138" s="46"/>
      <c r="N138" s="60"/>
    </row>
    <row r="139" spans="2:14" x14ac:dyDescent="0.25">
      <c r="B139" s="46"/>
      <c r="G139" s="60"/>
      <c r="H139" s="46"/>
      <c r="I139" s="46"/>
      <c r="N139" s="60"/>
    </row>
    <row r="140" spans="2:14" x14ac:dyDescent="0.25">
      <c r="B140" s="46"/>
      <c r="G140" s="60"/>
      <c r="H140" s="46"/>
      <c r="I140" s="46"/>
      <c r="N140" s="60"/>
    </row>
    <row r="141" spans="2:14" x14ac:dyDescent="0.25">
      <c r="B141" s="46"/>
      <c r="G141" s="60"/>
      <c r="H141" s="46"/>
      <c r="I141" s="46"/>
      <c r="N141" s="60"/>
    </row>
    <row r="142" spans="2:14" x14ac:dyDescent="0.25">
      <c r="B142" s="46"/>
      <c r="G142" s="60"/>
      <c r="H142" s="46"/>
      <c r="I142" s="46"/>
      <c r="N142" s="60"/>
    </row>
    <row r="143" spans="2:14" x14ac:dyDescent="0.25">
      <c r="B143" s="46"/>
      <c r="G143" s="60"/>
      <c r="H143" s="46"/>
      <c r="I143" s="46"/>
      <c r="N143" s="60"/>
    </row>
    <row r="144" spans="2:14" x14ac:dyDescent="0.25">
      <c r="B144" s="46"/>
      <c r="G144" s="60"/>
      <c r="H144" s="46"/>
      <c r="I144" s="46"/>
      <c r="N144" s="60"/>
    </row>
    <row r="145" spans="2:14" x14ac:dyDescent="0.25">
      <c r="B145" s="46"/>
      <c r="G145" s="60"/>
      <c r="H145" s="46"/>
      <c r="I145" s="46"/>
      <c r="N145" s="60"/>
    </row>
    <row r="146" spans="2:14" x14ac:dyDescent="0.25">
      <c r="B146" s="46"/>
      <c r="G146" s="60"/>
      <c r="H146" s="46"/>
      <c r="I146" s="46"/>
      <c r="N146" s="60"/>
    </row>
    <row r="147" spans="2:14" x14ac:dyDescent="0.25">
      <c r="B147" s="46"/>
      <c r="G147" s="60"/>
      <c r="H147" s="46"/>
      <c r="I147" s="46"/>
      <c r="N147" s="60"/>
    </row>
    <row r="148" spans="2:14" x14ac:dyDescent="0.25">
      <c r="B148" s="46"/>
      <c r="G148" s="60"/>
      <c r="H148" s="46"/>
      <c r="I148" s="46"/>
      <c r="N148" s="60"/>
    </row>
    <row r="149" spans="2:14" x14ac:dyDescent="0.25">
      <c r="B149" s="46"/>
      <c r="G149" s="60"/>
      <c r="H149" s="46"/>
      <c r="I149" s="46"/>
      <c r="N149" s="60"/>
    </row>
    <row r="150" spans="2:14" x14ac:dyDescent="0.25">
      <c r="B150" s="46"/>
      <c r="G150" s="60"/>
      <c r="H150" s="46"/>
      <c r="I150" s="46"/>
      <c r="N150" s="60"/>
    </row>
    <row r="151" spans="2:14" x14ac:dyDescent="0.25">
      <c r="B151" s="46"/>
      <c r="G151" s="60"/>
      <c r="H151" s="46"/>
      <c r="I151" s="46"/>
      <c r="N151" s="60"/>
    </row>
    <row r="152" spans="2:14" x14ac:dyDescent="0.25">
      <c r="B152" s="46"/>
      <c r="G152" s="60"/>
      <c r="H152" s="46"/>
      <c r="I152" s="46"/>
      <c r="N152" s="60"/>
    </row>
    <row r="153" spans="2:14" x14ac:dyDescent="0.25">
      <c r="B153" s="46"/>
      <c r="G153" s="60"/>
      <c r="H153" s="46"/>
      <c r="I153" s="46"/>
      <c r="N153" s="60"/>
    </row>
    <row r="154" spans="2:14" x14ac:dyDescent="0.25">
      <c r="B154" s="46"/>
      <c r="G154" s="60"/>
      <c r="H154" s="46"/>
      <c r="I154" s="46"/>
      <c r="N154" s="60"/>
    </row>
    <row r="155" spans="2:14" x14ac:dyDescent="0.25">
      <c r="B155" s="46"/>
      <c r="G155" s="60"/>
      <c r="H155" s="46"/>
      <c r="I155" s="46"/>
      <c r="N155" s="60"/>
    </row>
    <row r="156" spans="2:14" x14ac:dyDescent="0.25">
      <c r="B156" s="46"/>
      <c r="G156" s="60"/>
      <c r="H156" s="46"/>
      <c r="I156" s="46"/>
      <c r="N156" s="60"/>
    </row>
    <row r="157" spans="2:14" x14ac:dyDescent="0.25">
      <c r="B157" s="46"/>
      <c r="G157" s="60"/>
      <c r="H157" s="46"/>
      <c r="I157" s="46"/>
      <c r="N157" s="60"/>
    </row>
    <row r="158" spans="2:14" x14ac:dyDescent="0.25">
      <c r="B158" s="46"/>
      <c r="G158" s="60"/>
      <c r="H158" s="46"/>
      <c r="I158" s="46"/>
      <c r="N158" s="60"/>
    </row>
    <row r="159" spans="2:14" x14ac:dyDescent="0.25">
      <c r="B159" s="46"/>
      <c r="G159" s="60"/>
      <c r="H159" s="46"/>
      <c r="I159" s="46"/>
      <c r="N159" s="60"/>
    </row>
    <row r="160" spans="2:14" x14ac:dyDescent="0.25">
      <c r="B160" s="46"/>
      <c r="G160" s="60"/>
      <c r="H160" s="46"/>
      <c r="I160" s="46"/>
      <c r="N160" s="60"/>
    </row>
    <row r="161" spans="2:14" x14ac:dyDescent="0.25">
      <c r="B161" s="46"/>
      <c r="G161" s="60"/>
      <c r="H161" s="46"/>
      <c r="I161" s="46"/>
      <c r="N161" s="60"/>
    </row>
    <row r="162" spans="2:14" x14ac:dyDescent="0.25">
      <c r="B162" s="46"/>
      <c r="G162" s="60"/>
      <c r="H162" s="46"/>
      <c r="I162" s="46"/>
      <c r="N162" s="60"/>
    </row>
    <row r="163" spans="2:14" x14ac:dyDescent="0.25">
      <c r="B163" s="46"/>
      <c r="G163" s="60"/>
      <c r="H163" s="46"/>
      <c r="I163" s="46"/>
      <c r="N163" s="60"/>
    </row>
    <row r="164" spans="2:14" x14ac:dyDescent="0.25">
      <c r="B164" s="46"/>
      <c r="G164" s="60"/>
      <c r="H164" s="46"/>
      <c r="I164" s="46"/>
      <c r="N164" s="60"/>
    </row>
    <row r="165" spans="2:14" x14ac:dyDescent="0.25">
      <c r="B165" s="46"/>
      <c r="G165" s="60"/>
      <c r="H165" s="46"/>
      <c r="I165" s="46"/>
      <c r="N165" s="60"/>
    </row>
    <row r="166" spans="2:14" x14ac:dyDescent="0.25">
      <c r="B166" s="46"/>
      <c r="G166" s="60"/>
      <c r="H166" s="46"/>
      <c r="I166" s="46"/>
      <c r="N166" s="60"/>
    </row>
    <row r="167" spans="2:14" x14ac:dyDescent="0.25">
      <c r="B167" s="46"/>
      <c r="G167" s="60"/>
      <c r="H167" s="46"/>
      <c r="I167" s="46"/>
      <c r="N167" s="60"/>
    </row>
    <row r="168" spans="2:14" x14ac:dyDescent="0.25">
      <c r="B168" s="46"/>
      <c r="G168" s="60"/>
      <c r="H168" s="46"/>
      <c r="I168" s="46"/>
      <c r="N168" s="60"/>
    </row>
    <row r="169" spans="2:14" x14ac:dyDescent="0.25">
      <c r="B169" s="46"/>
      <c r="G169" s="60"/>
      <c r="H169" s="46"/>
      <c r="I169" s="46"/>
      <c r="N169" s="60"/>
    </row>
    <row r="170" spans="2:14" x14ac:dyDescent="0.25">
      <c r="B170" s="46"/>
      <c r="G170" s="60"/>
      <c r="H170" s="46"/>
      <c r="I170" s="46"/>
      <c r="N170" s="60"/>
    </row>
    <row r="171" spans="2:14" x14ac:dyDescent="0.25">
      <c r="B171" s="46"/>
      <c r="G171" s="60"/>
      <c r="H171" s="46"/>
      <c r="I171" s="46"/>
      <c r="N171" s="60"/>
    </row>
    <row r="172" spans="2:14" x14ac:dyDescent="0.25">
      <c r="B172" s="46"/>
      <c r="G172" s="60"/>
      <c r="H172" s="46"/>
      <c r="I172" s="46"/>
      <c r="N172" s="60"/>
    </row>
    <row r="173" spans="2:14" x14ac:dyDescent="0.25">
      <c r="B173" s="46"/>
      <c r="G173" s="60"/>
      <c r="H173" s="46"/>
      <c r="I173" s="46"/>
      <c r="N173" s="60"/>
    </row>
    <row r="174" spans="2:14" x14ac:dyDescent="0.25">
      <c r="B174" s="46"/>
      <c r="G174" s="60"/>
      <c r="H174" s="46"/>
      <c r="I174" s="46"/>
      <c r="N174" s="60"/>
    </row>
    <row r="175" spans="2:14" x14ac:dyDescent="0.25">
      <c r="B175" s="46"/>
      <c r="G175" s="60"/>
      <c r="H175" s="46"/>
      <c r="I175" s="46"/>
      <c r="N175" s="60"/>
    </row>
    <row r="176" spans="2:14" x14ac:dyDescent="0.25">
      <c r="B176" s="46"/>
      <c r="G176" s="60"/>
      <c r="H176" s="46"/>
      <c r="I176" s="46"/>
      <c r="N176" s="60"/>
    </row>
    <row r="177" spans="2:14" x14ac:dyDescent="0.25">
      <c r="B177" s="46"/>
      <c r="G177" s="60"/>
      <c r="H177" s="46"/>
      <c r="I177" s="46"/>
      <c r="N177" s="60"/>
    </row>
    <row r="178" spans="2:14" x14ac:dyDescent="0.25">
      <c r="B178" s="46"/>
      <c r="G178" s="60"/>
      <c r="H178" s="46"/>
      <c r="I178" s="46"/>
      <c r="N178" s="60"/>
    </row>
    <row r="179" spans="2:14" x14ac:dyDescent="0.25">
      <c r="B179" s="46"/>
      <c r="G179" s="60"/>
      <c r="H179" s="46"/>
      <c r="I179" s="46"/>
      <c r="N179" s="60"/>
    </row>
    <row r="180" spans="2:14" x14ac:dyDescent="0.25">
      <c r="B180" s="46"/>
      <c r="G180" s="60"/>
      <c r="H180" s="46"/>
      <c r="I180" s="46"/>
      <c r="N180" s="60"/>
    </row>
    <row r="181" spans="2:14" x14ac:dyDescent="0.25">
      <c r="B181" s="46"/>
      <c r="G181" s="60"/>
      <c r="H181" s="46"/>
      <c r="I181" s="46"/>
      <c r="N181" s="60"/>
    </row>
    <row r="182" spans="2:14" x14ac:dyDescent="0.25">
      <c r="B182" s="46"/>
      <c r="G182" s="60"/>
      <c r="H182" s="46"/>
      <c r="I182" s="46"/>
      <c r="N182" s="60"/>
    </row>
    <row r="183" spans="2:14" x14ac:dyDescent="0.25">
      <c r="B183" s="46"/>
      <c r="G183" s="60"/>
      <c r="H183" s="46"/>
      <c r="I183" s="46"/>
      <c r="N183" s="60"/>
    </row>
    <row r="184" spans="2:14" x14ac:dyDescent="0.25">
      <c r="B184" s="46"/>
      <c r="G184" s="60"/>
      <c r="H184" s="46"/>
      <c r="I184" s="46"/>
      <c r="N184" s="60"/>
    </row>
    <row r="185" spans="2:14" x14ac:dyDescent="0.25">
      <c r="B185" s="46"/>
      <c r="G185" s="60"/>
      <c r="H185" s="46"/>
      <c r="I185" s="46"/>
      <c r="N185" s="60"/>
    </row>
    <row r="186" spans="2:14" x14ac:dyDescent="0.25">
      <c r="B186" s="46"/>
      <c r="G186" s="60"/>
      <c r="H186" s="46"/>
      <c r="I186" s="46"/>
      <c r="N186" s="60"/>
    </row>
    <row r="187" spans="2:14" x14ac:dyDescent="0.25">
      <c r="B187" s="46"/>
      <c r="G187" s="60"/>
      <c r="H187" s="46"/>
      <c r="I187" s="46"/>
      <c r="N187" s="60"/>
    </row>
    <row r="188" spans="2:14" x14ac:dyDescent="0.25">
      <c r="B188" s="46"/>
      <c r="G188" s="60"/>
      <c r="H188" s="46"/>
      <c r="I188" s="46"/>
      <c r="N188" s="60"/>
    </row>
    <row r="189" spans="2:14" x14ac:dyDescent="0.25">
      <c r="B189" s="46"/>
      <c r="G189" s="60"/>
      <c r="H189" s="46"/>
      <c r="I189" s="46"/>
      <c r="N189" s="60"/>
    </row>
    <row r="190" spans="2:14" x14ac:dyDescent="0.25">
      <c r="B190" s="46"/>
      <c r="G190" s="60"/>
      <c r="H190" s="46"/>
      <c r="I190" s="46"/>
      <c r="N190" s="60"/>
    </row>
    <row r="191" spans="2:14" x14ac:dyDescent="0.25">
      <c r="B191" s="46"/>
      <c r="G191" s="60"/>
      <c r="H191" s="46"/>
      <c r="I191" s="46"/>
      <c r="N191" s="60"/>
    </row>
    <row r="192" spans="2:14" x14ac:dyDescent="0.25">
      <c r="B192" s="46"/>
      <c r="G192" s="60"/>
      <c r="H192" s="46"/>
      <c r="I192" s="46"/>
      <c r="N192" s="60"/>
    </row>
    <row r="193" spans="2:14" x14ac:dyDescent="0.25">
      <c r="B193" s="46"/>
      <c r="G193" s="60"/>
      <c r="H193" s="46"/>
      <c r="I193" s="46"/>
      <c r="N193" s="60"/>
    </row>
    <row r="194" spans="2:14" x14ac:dyDescent="0.25">
      <c r="B194" s="46"/>
      <c r="G194" s="60"/>
      <c r="H194" s="46"/>
      <c r="I194" s="46"/>
      <c r="N194" s="60"/>
    </row>
    <row r="195" spans="2:14" x14ac:dyDescent="0.25">
      <c r="B195" s="46"/>
      <c r="G195" s="60"/>
      <c r="H195" s="46"/>
      <c r="I195" s="46"/>
      <c r="N195" s="60"/>
    </row>
    <row r="196" spans="2:14" x14ac:dyDescent="0.25">
      <c r="B196" s="46"/>
      <c r="G196" s="60"/>
      <c r="H196" s="46"/>
      <c r="I196" s="46"/>
      <c r="N196" s="60"/>
    </row>
    <row r="197" spans="2:14" x14ac:dyDescent="0.25">
      <c r="B197" s="46"/>
      <c r="G197" s="60"/>
      <c r="H197" s="46"/>
      <c r="I197" s="46"/>
      <c r="N197" s="60"/>
    </row>
    <row r="198" spans="2:14" x14ac:dyDescent="0.25">
      <c r="B198" s="46"/>
      <c r="G198" s="60"/>
      <c r="H198" s="46"/>
      <c r="I198" s="46"/>
      <c r="N198" s="60"/>
    </row>
    <row r="199" spans="2:14" x14ac:dyDescent="0.25">
      <c r="B199" s="46"/>
      <c r="G199" s="60"/>
      <c r="H199" s="46"/>
      <c r="I199" s="46"/>
      <c r="N199" s="60"/>
    </row>
    <row r="200" spans="2:14" x14ac:dyDescent="0.25">
      <c r="B200" s="46"/>
      <c r="G200" s="60"/>
      <c r="H200" s="46"/>
      <c r="I200" s="46"/>
      <c r="N200" s="60"/>
    </row>
    <row r="201" spans="2:14" x14ac:dyDescent="0.25">
      <c r="B201" s="46"/>
      <c r="G201" s="60"/>
      <c r="H201" s="46"/>
      <c r="I201" s="46"/>
      <c r="N201" s="60"/>
    </row>
    <row r="202" spans="2:14" x14ac:dyDescent="0.25">
      <c r="B202" s="46"/>
      <c r="G202" s="60"/>
      <c r="H202" s="46"/>
      <c r="I202" s="46"/>
      <c r="N202" s="60"/>
    </row>
    <row r="203" spans="2:14" x14ac:dyDescent="0.25">
      <c r="B203" s="46"/>
      <c r="G203" s="60"/>
      <c r="H203" s="46"/>
      <c r="I203" s="46"/>
      <c r="N203" s="60"/>
    </row>
    <row r="204" spans="2:14" x14ac:dyDescent="0.25">
      <c r="B204" s="46"/>
      <c r="G204" s="60"/>
      <c r="H204" s="46"/>
      <c r="I204" s="46"/>
      <c r="N204" s="60"/>
    </row>
    <row r="205" spans="2:14" x14ac:dyDescent="0.25">
      <c r="B205" s="46"/>
      <c r="G205" s="60"/>
      <c r="H205" s="46"/>
      <c r="I205" s="46"/>
      <c r="N205" s="60"/>
    </row>
    <row r="206" spans="2:14" x14ac:dyDescent="0.25">
      <c r="B206" s="46"/>
      <c r="G206" s="60"/>
      <c r="H206" s="46"/>
      <c r="I206" s="46"/>
      <c r="N206" s="60"/>
    </row>
    <row r="207" spans="2:14" x14ac:dyDescent="0.25">
      <c r="B207" s="46"/>
      <c r="G207" s="60"/>
      <c r="H207" s="46"/>
      <c r="I207" s="46"/>
      <c r="N207" s="60"/>
    </row>
    <row r="208" spans="2:14" x14ac:dyDescent="0.25">
      <c r="B208" s="46"/>
      <c r="G208" s="60"/>
      <c r="H208" s="46"/>
      <c r="I208" s="46"/>
      <c r="N208" s="60"/>
    </row>
    <row r="209" spans="2:14" x14ac:dyDescent="0.25">
      <c r="B209" s="46"/>
      <c r="G209" s="60"/>
      <c r="H209" s="46"/>
      <c r="I209" s="46"/>
      <c r="N209" s="60"/>
    </row>
    <row r="210" spans="2:14" x14ac:dyDescent="0.25">
      <c r="B210" s="46"/>
      <c r="G210" s="60"/>
      <c r="H210" s="46"/>
      <c r="I210" s="46"/>
      <c r="N210" s="60"/>
    </row>
    <row r="211" spans="2:14" x14ac:dyDescent="0.25">
      <c r="B211" s="46"/>
      <c r="G211" s="60"/>
      <c r="H211" s="46"/>
      <c r="I211" s="46"/>
      <c r="N211" s="60"/>
    </row>
    <row r="212" spans="2:14" x14ac:dyDescent="0.25">
      <c r="B212" s="46"/>
      <c r="G212" s="60"/>
      <c r="H212" s="46"/>
      <c r="I212" s="46"/>
      <c r="N212" s="60"/>
    </row>
    <row r="213" spans="2:14" x14ac:dyDescent="0.25">
      <c r="B213" s="46"/>
      <c r="G213" s="60"/>
      <c r="H213" s="46"/>
      <c r="I213" s="46"/>
      <c r="N213" s="60"/>
    </row>
    <row r="214" spans="2:14" x14ac:dyDescent="0.25">
      <c r="B214" s="46"/>
      <c r="G214" s="60"/>
      <c r="H214" s="46"/>
      <c r="I214" s="46"/>
      <c r="N214" s="60"/>
    </row>
    <row r="215" spans="2:14" x14ac:dyDescent="0.25">
      <c r="B215" s="46"/>
      <c r="G215" s="60"/>
      <c r="H215" s="46"/>
      <c r="I215" s="46"/>
      <c r="N215" s="60"/>
    </row>
    <row r="216" spans="2:14" x14ac:dyDescent="0.25">
      <c r="B216" s="46"/>
      <c r="G216" s="60"/>
      <c r="H216" s="46"/>
      <c r="I216" s="46"/>
      <c r="N216" s="60"/>
    </row>
    <row r="217" spans="2:14" x14ac:dyDescent="0.25">
      <c r="B217" s="46"/>
      <c r="G217" s="60"/>
      <c r="H217" s="46"/>
      <c r="I217" s="46"/>
      <c r="N217" s="60"/>
    </row>
    <row r="218" spans="2:14" x14ac:dyDescent="0.25">
      <c r="B218" s="46"/>
      <c r="G218" s="60"/>
      <c r="H218" s="46"/>
      <c r="I218" s="46"/>
      <c r="N218" s="60"/>
    </row>
    <row r="219" spans="2:14" x14ac:dyDescent="0.25">
      <c r="B219" s="46"/>
      <c r="G219" s="60"/>
      <c r="H219" s="46"/>
      <c r="I219" s="46"/>
      <c r="N219" s="60"/>
    </row>
    <row r="220" spans="2:14" x14ac:dyDescent="0.25">
      <c r="B220" s="46"/>
      <c r="G220" s="60"/>
      <c r="H220" s="46"/>
      <c r="I220" s="46"/>
      <c r="N220" s="60"/>
    </row>
    <row r="221" spans="2:14" x14ac:dyDescent="0.25">
      <c r="B221" s="46"/>
      <c r="G221" s="60"/>
      <c r="H221" s="46"/>
      <c r="I221" s="46"/>
      <c r="N221" s="60"/>
    </row>
    <row r="222" spans="2:14" x14ac:dyDescent="0.25">
      <c r="B222" s="46"/>
      <c r="G222" s="60"/>
      <c r="H222" s="46"/>
      <c r="I222" s="46"/>
      <c r="N222" s="60"/>
    </row>
    <row r="223" spans="2:14" x14ac:dyDescent="0.25">
      <c r="B223" s="46"/>
      <c r="G223" s="60"/>
      <c r="H223" s="46"/>
      <c r="I223" s="46"/>
      <c r="N223" s="60"/>
    </row>
    <row r="224" spans="2:14" x14ac:dyDescent="0.25">
      <c r="B224" s="46"/>
      <c r="G224" s="60"/>
      <c r="H224" s="46"/>
      <c r="I224" s="46"/>
      <c r="N224" s="60"/>
    </row>
    <row r="225" spans="2:14" x14ac:dyDescent="0.25">
      <c r="B225" s="46"/>
      <c r="G225" s="60"/>
      <c r="H225" s="46"/>
      <c r="I225" s="46"/>
      <c r="N225" s="60"/>
    </row>
    <row r="226" spans="2:14" x14ac:dyDescent="0.25">
      <c r="B226" s="46"/>
      <c r="G226" s="60"/>
      <c r="H226" s="46"/>
      <c r="I226" s="46"/>
      <c r="N226" s="60"/>
    </row>
    <row r="227" spans="2:14" x14ac:dyDescent="0.25">
      <c r="B227" s="46"/>
      <c r="G227" s="60"/>
      <c r="H227" s="46"/>
      <c r="I227" s="46"/>
      <c r="N227" s="60"/>
    </row>
    <row r="228" spans="2:14" x14ac:dyDescent="0.25">
      <c r="B228" s="46"/>
      <c r="G228" s="60"/>
      <c r="H228" s="46"/>
      <c r="I228" s="46"/>
      <c r="N228" s="60"/>
    </row>
    <row r="229" spans="2:14" x14ac:dyDescent="0.25">
      <c r="B229" s="46"/>
      <c r="G229" s="60"/>
      <c r="H229" s="46"/>
      <c r="I229" s="46"/>
      <c r="N229" s="60"/>
    </row>
    <row r="230" spans="2:14" x14ac:dyDescent="0.25">
      <c r="B230" s="46"/>
      <c r="G230" s="60"/>
      <c r="H230" s="46"/>
      <c r="I230" s="46"/>
      <c r="N230" s="60"/>
    </row>
    <row r="231" spans="2:14" x14ac:dyDescent="0.25">
      <c r="B231" s="46"/>
      <c r="G231" s="60"/>
      <c r="H231" s="46"/>
      <c r="I231" s="46"/>
      <c r="N231" s="60"/>
    </row>
    <row r="232" spans="2:14" x14ac:dyDescent="0.25">
      <c r="B232" s="46"/>
      <c r="G232" s="60"/>
      <c r="H232" s="46"/>
      <c r="I232" s="46"/>
      <c r="N232" s="60"/>
    </row>
    <row r="233" spans="2:14" x14ac:dyDescent="0.25">
      <c r="B233" s="46"/>
      <c r="G233" s="60"/>
      <c r="H233" s="46"/>
      <c r="I233" s="46"/>
      <c r="N233" s="60"/>
    </row>
    <row r="234" spans="2:14" x14ac:dyDescent="0.25">
      <c r="B234" s="46"/>
      <c r="G234" s="60"/>
      <c r="H234" s="46"/>
      <c r="I234" s="46"/>
      <c r="N234" s="60"/>
    </row>
    <row r="235" spans="2:14" x14ac:dyDescent="0.25">
      <c r="B235" s="46"/>
      <c r="G235" s="60"/>
      <c r="H235" s="46"/>
      <c r="I235" s="46"/>
      <c r="N235" s="60"/>
    </row>
    <row r="236" spans="2:14" x14ac:dyDescent="0.25">
      <c r="B236" s="46"/>
      <c r="G236" s="60"/>
      <c r="H236" s="46"/>
      <c r="I236" s="46"/>
      <c r="N236" s="60"/>
    </row>
    <row r="237" spans="2:14" x14ac:dyDescent="0.25">
      <c r="B237" s="46"/>
      <c r="G237" s="60"/>
      <c r="H237" s="46"/>
      <c r="I237" s="46"/>
      <c r="N237" s="60"/>
    </row>
    <row r="238" spans="2:14" x14ac:dyDescent="0.25">
      <c r="B238" s="46"/>
      <c r="G238" s="60"/>
      <c r="H238" s="46"/>
      <c r="I238" s="46"/>
      <c r="N238" s="60"/>
    </row>
    <row r="239" spans="2:14" x14ac:dyDescent="0.25">
      <c r="B239" s="46"/>
      <c r="G239" s="60"/>
      <c r="H239" s="46"/>
      <c r="I239" s="46"/>
      <c r="N239" s="60"/>
    </row>
    <row r="240" spans="2:14" x14ac:dyDescent="0.25">
      <c r="B240" s="46"/>
      <c r="G240" s="60"/>
      <c r="H240" s="46"/>
      <c r="I240" s="46"/>
      <c r="N240" s="60"/>
    </row>
    <row r="241" spans="2:14" x14ac:dyDescent="0.25">
      <c r="B241" s="46"/>
      <c r="G241" s="60"/>
      <c r="H241" s="46"/>
      <c r="I241" s="46"/>
      <c r="N241" s="60"/>
    </row>
    <row r="242" spans="2:14" x14ac:dyDescent="0.25">
      <c r="B242" s="46"/>
      <c r="G242" s="60"/>
      <c r="H242" s="46"/>
      <c r="I242" s="46"/>
      <c r="N242" s="60"/>
    </row>
    <row r="243" spans="2:14" x14ac:dyDescent="0.25">
      <c r="B243" s="46"/>
      <c r="G243" s="60"/>
      <c r="H243" s="46"/>
      <c r="I243" s="46"/>
      <c r="N243" s="60"/>
    </row>
    <row r="244" spans="2:14" x14ac:dyDescent="0.25">
      <c r="B244" s="46"/>
      <c r="G244" s="60"/>
      <c r="H244" s="46"/>
      <c r="I244" s="46"/>
      <c r="N244" s="60"/>
    </row>
    <row r="245" spans="2:14" x14ac:dyDescent="0.25">
      <c r="B245" s="46"/>
      <c r="G245" s="60"/>
      <c r="H245" s="46"/>
      <c r="I245" s="46"/>
      <c r="N245" s="60"/>
    </row>
    <row r="246" spans="2:14" x14ac:dyDescent="0.25">
      <c r="B246" s="46"/>
      <c r="G246" s="60"/>
      <c r="H246" s="46"/>
      <c r="I246" s="46"/>
      <c r="N246" s="60"/>
    </row>
    <row r="247" spans="2:14" x14ac:dyDescent="0.25">
      <c r="B247" s="46"/>
      <c r="G247" s="60"/>
      <c r="H247" s="46"/>
      <c r="I247" s="46"/>
      <c r="N247" s="60"/>
    </row>
    <row r="248" spans="2:14" x14ac:dyDescent="0.25">
      <c r="B248" s="46"/>
      <c r="G248" s="60"/>
      <c r="H248" s="46"/>
      <c r="I248" s="46"/>
      <c r="N248" s="60"/>
    </row>
    <row r="249" spans="2:14" x14ac:dyDescent="0.25">
      <c r="B249" s="46"/>
      <c r="G249" s="60"/>
      <c r="H249" s="46"/>
      <c r="I249" s="46"/>
      <c r="N249" s="60"/>
    </row>
    <row r="250" spans="2:14" x14ac:dyDescent="0.25">
      <c r="B250" s="46"/>
      <c r="G250" s="60"/>
      <c r="H250" s="46"/>
      <c r="I250" s="46"/>
      <c r="N250" s="60"/>
    </row>
    <row r="251" spans="2:14" x14ac:dyDescent="0.25">
      <c r="B251" s="46"/>
      <c r="G251" s="60"/>
      <c r="H251" s="46"/>
      <c r="I251" s="46"/>
      <c r="N251" s="60"/>
    </row>
    <row r="252" spans="2:14" x14ac:dyDescent="0.25">
      <c r="B252" s="46"/>
      <c r="G252" s="60"/>
      <c r="H252" s="46"/>
      <c r="I252" s="46"/>
      <c r="N252" s="60"/>
    </row>
    <row r="253" spans="2:14" x14ac:dyDescent="0.25">
      <c r="B253" s="46"/>
      <c r="G253" s="60"/>
      <c r="H253" s="46"/>
      <c r="I253" s="46"/>
      <c r="N253" s="60"/>
    </row>
    <row r="254" spans="2:14" x14ac:dyDescent="0.25">
      <c r="B254" s="46"/>
      <c r="G254" s="60"/>
      <c r="H254" s="46"/>
      <c r="I254" s="46"/>
      <c r="N254" s="60"/>
    </row>
    <row r="255" spans="2:14" x14ac:dyDescent="0.25">
      <c r="B255" s="46"/>
      <c r="G255" s="60"/>
      <c r="H255" s="46"/>
      <c r="I255" s="46"/>
      <c r="N255" s="60"/>
    </row>
    <row r="256" spans="2:14" x14ac:dyDescent="0.25">
      <c r="B256" s="46"/>
      <c r="G256" s="60"/>
      <c r="H256" s="46"/>
      <c r="I256" s="46"/>
      <c r="N256" s="60"/>
    </row>
    <row r="257" spans="2:14" x14ac:dyDescent="0.25">
      <c r="B257" s="46"/>
      <c r="G257" s="60"/>
      <c r="H257" s="46"/>
      <c r="I257" s="46"/>
      <c r="N257" s="60"/>
    </row>
    <row r="258" spans="2:14" x14ac:dyDescent="0.25">
      <c r="B258" s="46"/>
      <c r="G258" s="60"/>
      <c r="H258" s="46"/>
      <c r="I258" s="46"/>
      <c r="N258" s="60"/>
    </row>
    <row r="259" spans="2:14" x14ac:dyDescent="0.25">
      <c r="B259" s="46"/>
      <c r="G259" s="60"/>
      <c r="H259" s="46"/>
      <c r="I259" s="46"/>
      <c r="N259" s="60"/>
    </row>
    <row r="260" spans="2:14" x14ac:dyDescent="0.25">
      <c r="B260" s="46"/>
      <c r="G260" s="60"/>
      <c r="H260" s="46"/>
      <c r="I260" s="46"/>
      <c r="N260" s="60"/>
    </row>
    <row r="261" spans="2:14" x14ac:dyDescent="0.25">
      <c r="B261" s="46"/>
      <c r="G261" s="60"/>
      <c r="H261" s="46"/>
      <c r="I261" s="46"/>
      <c r="N261" s="60"/>
    </row>
    <row r="262" spans="2:14" x14ac:dyDescent="0.25">
      <c r="B262" s="46"/>
      <c r="G262" s="60"/>
      <c r="H262" s="46"/>
      <c r="I262" s="46"/>
      <c r="N262" s="60"/>
    </row>
    <row r="263" spans="2:14" x14ac:dyDescent="0.25">
      <c r="B263" s="46"/>
      <c r="G263" s="60"/>
      <c r="H263" s="46"/>
      <c r="I263" s="46"/>
      <c r="N263" s="60"/>
    </row>
    <row r="264" spans="2:14" x14ac:dyDescent="0.25">
      <c r="B264" s="46"/>
      <c r="G264" s="60"/>
      <c r="H264" s="46"/>
      <c r="I264" s="46"/>
      <c r="N264" s="60"/>
    </row>
    <row r="265" spans="2:14" x14ac:dyDescent="0.25">
      <c r="B265" s="46"/>
      <c r="G265" s="60"/>
      <c r="H265" s="46"/>
      <c r="I265" s="46"/>
      <c r="N265" s="60"/>
    </row>
    <row r="266" spans="2:14" x14ac:dyDescent="0.25">
      <c r="B266" s="46"/>
      <c r="G266" s="60"/>
      <c r="H266" s="46"/>
      <c r="I266" s="46"/>
      <c r="N266" s="60"/>
    </row>
    <row r="267" spans="2:14" x14ac:dyDescent="0.25">
      <c r="B267" s="46"/>
      <c r="G267" s="60"/>
      <c r="H267" s="46"/>
      <c r="I267" s="46"/>
      <c r="N267" s="60"/>
    </row>
    <row r="268" spans="2:14" x14ac:dyDescent="0.25">
      <c r="B268" s="46"/>
      <c r="G268" s="60"/>
      <c r="H268" s="46"/>
      <c r="I268" s="46"/>
      <c r="N268" s="60"/>
    </row>
    <row r="269" spans="2:14" x14ac:dyDescent="0.25">
      <c r="B269" s="46"/>
      <c r="G269" s="60"/>
      <c r="H269" s="46"/>
      <c r="I269" s="46"/>
      <c r="N269" s="60"/>
    </row>
    <row r="270" spans="2:14" x14ac:dyDescent="0.25">
      <c r="B270" s="46"/>
      <c r="G270" s="60"/>
      <c r="H270" s="46"/>
      <c r="I270" s="46"/>
      <c r="N270" s="60"/>
    </row>
    <row r="271" spans="2:14" x14ac:dyDescent="0.25">
      <c r="B271" s="46"/>
      <c r="G271" s="60"/>
      <c r="H271" s="46"/>
      <c r="I271" s="46"/>
      <c r="N271" s="60"/>
    </row>
    <row r="272" spans="2:14" x14ac:dyDescent="0.25">
      <c r="B272" s="46"/>
      <c r="G272" s="60"/>
      <c r="H272" s="46"/>
      <c r="I272" s="46"/>
      <c r="N272" s="60"/>
    </row>
    <row r="273" spans="2:14" x14ac:dyDescent="0.25">
      <c r="B273" s="46"/>
      <c r="G273" s="60"/>
      <c r="H273" s="46"/>
      <c r="I273" s="46"/>
      <c r="N273" s="60"/>
    </row>
    <row r="274" spans="2:14" x14ac:dyDescent="0.25">
      <c r="B274" s="46"/>
      <c r="G274" s="60"/>
      <c r="H274" s="46"/>
      <c r="I274" s="46"/>
      <c r="N274" s="60"/>
    </row>
    <row r="275" spans="2:14" x14ac:dyDescent="0.25">
      <c r="B275" s="46"/>
      <c r="G275" s="60"/>
      <c r="H275" s="46"/>
      <c r="I275" s="46"/>
      <c r="N275" s="60"/>
    </row>
    <row r="276" spans="2:14" x14ac:dyDescent="0.25">
      <c r="B276" s="46"/>
      <c r="G276" s="60"/>
      <c r="H276" s="46"/>
      <c r="I276" s="46"/>
      <c r="N276" s="60"/>
    </row>
    <row r="277" spans="2:14" x14ac:dyDescent="0.25">
      <c r="B277" s="46"/>
      <c r="G277" s="60"/>
      <c r="H277" s="46"/>
      <c r="I277" s="46"/>
      <c r="N277" s="60"/>
    </row>
    <row r="278" spans="2:14" x14ac:dyDescent="0.25">
      <c r="B278" s="46"/>
      <c r="G278" s="60"/>
      <c r="H278" s="46"/>
      <c r="I278" s="46"/>
      <c r="N278" s="60"/>
    </row>
    <row r="279" spans="2:14" x14ac:dyDescent="0.25">
      <c r="B279" s="46"/>
      <c r="G279" s="60"/>
      <c r="H279" s="46"/>
      <c r="I279" s="46"/>
      <c r="N279" s="60"/>
    </row>
    <row r="280" spans="2:14" x14ac:dyDescent="0.25">
      <c r="B280" s="46"/>
      <c r="G280" s="60"/>
      <c r="H280" s="46"/>
      <c r="I280" s="46"/>
      <c r="N280" s="60"/>
    </row>
    <row r="281" spans="2:14" x14ac:dyDescent="0.25">
      <c r="B281" s="46"/>
      <c r="G281" s="60"/>
      <c r="H281" s="46"/>
      <c r="I281" s="46"/>
      <c r="N281" s="60"/>
    </row>
    <row r="282" spans="2:14" x14ac:dyDescent="0.25">
      <c r="B282" s="46"/>
      <c r="G282" s="60"/>
      <c r="H282" s="46"/>
      <c r="I282" s="46"/>
      <c r="N282" s="60"/>
    </row>
    <row r="283" spans="2:14" x14ac:dyDescent="0.25">
      <c r="B283" s="46"/>
      <c r="G283" s="60"/>
      <c r="H283" s="46"/>
      <c r="I283" s="46"/>
      <c r="N283" s="60"/>
    </row>
    <row r="284" spans="2:14" x14ac:dyDescent="0.25">
      <c r="B284" s="46"/>
      <c r="G284" s="60"/>
      <c r="H284" s="46"/>
      <c r="I284" s="46"/>
      <c r="N284" s="60"/>
    </row>
    <row r="285" spans="2:14" x14ac:dyDescent="0.25">
      <c r="B285" s="46"/>
      <c r="G285" s="60"/>
      <c r="H285" s="46"/>
      <c r="I285" s="46"/>
      <c r="N285" s="60"/>
    </row>
    <row r="286" spans="2:14" x14ac:dyDescent="0.25">
      <c r="B286" s="46"/>
      <c r="G286" s="60"/>
      <c r="H286" s="46"/>
      <c r="I286" s="46"/>
      <c r="N286" s="60"/>
    </row>
    <row r="287" spans="2:14" x14ac:dyDescent="0.25">
      <c r="B287" s="46"/>
      <c r="G287" s="60"/>
      <c r="H287" s="46"/>
      <c r="I287" s="46"/>
      <c r="N287" s="60"/>
    </row>
    <row r="288" spans="2:14" x14ac:dyDescent="0.25">
      <c r="B288" s="46"/>
      <c r="G288" s="60"/>
      <c r="H288" s="46"/>
      <c r="I288" s="46"/>
      <c r="N288" s="60"/>
    </row>
    <row r="289" spans="2:14" x14ac:dyDescent="0.25">
      <c r="B289" s="46"/>
      <c r="G289" s="60"/>
      <c r="H289" s="46"/>
      <c r="I289" s="46"/>
      <c r="N289" s="60"/>
    </row>
    <row r="290" spans="2:14" x14ac:dyDescent="0.25">
      <c r="B290" s="46"/>
      <c r="G290" s="60"/>
      <c r="H290" s="46"/>
      <c r="I290" s="46"/>
      <c r="N290" s="60"/>
    </row>
    <row r="291" spans="2:14" x14ac:dyDescent="0.25">
      <c r="B291" s="46"/>
      <c r="G291" s="60"/>
      <c r="H291" s="46"/>
      <c r="I291" s="46"/>
      <c r="N291" s="60"/>
    </row>
    <row r="292" spans="2:14" x14ac:dyDescent="0.25">
      <c r="B292" s="46"/>
      <c r="G292" s="60"/>
      <c r="H292" s="46"/>
      <c r="I292" s="46"/>
      <c r="N292" s="60"/>
    </row>
    <row r="293" spans="2:14" x14ac:dyDescent="0.25">
      <c r="B293" s="46"/>
      <c r="G293" s="60"/>
      <c r="H293" s="46"/>
      <c r="I293" s="46"/>
      <c r="N293" s="60"/>
    </row>
    <row r="294" spans="2:14" x14ac:dyDescent="0.25">
      <c r="B294" s="46"/>
      <c r="G294" s="60"/>
      <c r="H294" s="46"/>
      <c r="I294" s="46"/>
      <c r="N294" s="60"/>
    </row>
    <row r="295" spans="2:14" x14ac:dyDescent="0.25">
      <c r="B295" s="46"/>
      <c r="G295" s="60"/>
      <c r="H295" s="46"/>
      <c r="I295" s="46"/>
      <c r="N295" s="60"/>
    </row>
    <row r="296" spans="2:14" x14ac:dyDescent="0.25">
      <c r="B296" s="46"/>
      <c r="G296" s="60"/>
      <c r="H296" s="46"/>
      <c r="I296" s="46"/>
      <c r="N296" s="60"/>
    </row>
    <row r="297" spans="2:14" x14ac:dyDescent="0.25">
      <c r="B297" s="46"/>
      <c r="G297" s="60"/>
      <c r="H297" s="46"/>
      <c r="I297" s="46"/>
      <c r="N297" s="60"/>
    </row>
    <row r="298" spans="2:14" x14ac:dyDescent="0.25">
      <c r="B298" s="46"/>
      <c r="G298" s="60"/>
      <c r="H298" s="46"/>
      <c r="I298" s="46"/>
      <c r="N298" s="60"/>
    </row>
    <row r="299" spans="2:14" x14ac:dyDescent="0.25">
      <c r="B299" s="46"/>
      <c r="G299" s="60"/>
      <c r="H299" s="46"/>
      <c r="I299" s="46"/>
      <c r="N299" s="60"/>
    </row>
    <row r="300" spans="2:14" x14ac:dyDescent="0.25">
      <c r="B300" s="46"/>
      <c r="G300" s="60"/>
      <c r="H300" s="46"/>
      <c r="I300" s="46"/>
      <c r="N300" s="60"/>
    </row>
    <row r="301" spans="2:14" x14ac:dyDescent="0.25">
      <c r="B301" s="46"/>
      <c r="G301" s="60"/>
      <c r="H301" s="46"/>
      <c r="I301" s="46"/>
      <c r="N301" s="60"/>
    </row>
    <row r="302" spans="2:14" x14ac:dyDescent="0.25">
      <c r="B302" s="46"/>
      <c r="G302" s="60"/>
      <c r="H302" s="46"/>
      <c r="I302" s="46"/>
      <c r="N302" s="60"/>
    </row>
    <row r="303" spans="2:14" x14ac:dyDescent="0.25">
      <c r="B303" s="46"/>
      <c r="G303" s="60"/>
      <c r="H303" s="46"/>
      <c r="I303" s="46"/>
      <c r="N303" s="60"/>
    </row>
    <row r="304" spans="2:14" x14ac:dyDescent="0.25">
      <c r="B304" s="46"/>
      <c r="G304" s="60"/>
      <c r="H304" s="46"/>
      <c r="I304" s="46"/>
      <c r="N304" s="60"/>
    </row>
    <row r="305" spans="2:14" x14ac:dyDescent="0.25">
      <c r="B305" s="46"/>
      <c r="G305" s="60"/>
      <c r="H305" s="46"/>
      <c r="I305" s="46"/>
      <c r="N305" s="60"/>
    </row>
    <row r="306" spans="2:14" x14ac:dyDescent="0.25">
      <c r="B306" s="46"/>
      <c r="G306" s="60"/>
      <c r="H306" s="46"/>
      <c r="I306" s="46"/>
      <c r="N306" s="60"/>
    </row>
    <row r="307" spans="2:14" x14ac:dyDescent="0.25">
      <c r="B307" s="46"/>
      <c r="G307" s="60"/>
      <c r="H307" s="46"/>
      <c r="I307" s="46"/>
      <c r="N307" s="60"/>
    </row>
    <row r="308" spans="2:14" x14ac:dyDescent="0.25">
      <c r="B308" s="46"/>
      <c r="G308" s="60"/>
      <c r="H308" s="46"/>
      <c r="I308" s="46"/>
      <c r="N308" s="60"/>
    </row>
    <row r="309" spans="2:14" x14ac:dyDescent="0.25">
      <c r="B309" s="46"/>
      <c r="G309" s="60"/>
      <c r="H309" s="46"/>
      <c r="I309" s="46"/>
      <c r="N309" s="60"/>
    </row>
    <row r="310" spans="2:14" x14ac:dyDescent="0.25">
      <c r="B310" s="46"/>
      <c r="G310" s="60"/>
      <c r="H310" s="46"/>
      <c r="I310" s="46"/>
      <c r="N310" s="60"/>
    </row>
    <row r="311" spans="2:14" x14ac:dyDescent="0.25">
      <c r="B311" s="46"/>
      <c r="G311" s="60"/>
      <c r="H311" s="46"/>
      <c r="I311" s="46"/>
      <c r="N311" s="60"/>
    </row>
    <row r="312" spans="2:14" x14ac:dyDescent="0.25">
      <c r="B312" s="46"/>
      <c r="G312" s="60"/>
      <c r="H312" s="46"/>
      <c r="I312" s="46"/>
      <c r="N312" s="60"/>
    </row>
    <row r="313" spans="2:14" x14ac:dyDescent="0.25">
      <c r="B313" s="46"/>
      <c r="G313" s="60"/>
      <c r="H313" s="46"/>
      <c r="I313" s="46"/>
      <c r="N313" s="60"/>
    </row>
    <row r="314" spans="2:14" x14ac:dyDescent="0.25">
      <c r="B314" s="46"/>
      <c r="G314" s="60"/>
      <c r="H314" s="46"/>
      <c r="I314" s="46"/>
      <c r="N314" s="60"/>
    </row>
    <row r="315" spans="2:14" x14ac:dyDescent="0.25">
      <c r="B315" s="46"/>
      <c r="G315" s="60"/>
      <c r="H315" s="46"/>
      <c r="I315" s="46"/>
      <c r="N315" s="60"/>
    </row>
    <row r="316" spans="2:14" x14ac:dyDescent="0.25">
      <c r="B316" s="46"/>
      <c r="G316" s="60"/>
      <c r="H316" s="46"/>
      <c r="I316" s="46"/>
      <c r="N316" s="60"/>
    </row>
    <row r="317" spans="2:14" x14ac:dyDescent="0.25">
      <c r="B317" s="46"/>
      <c r="G317" s="60"/>
      <c r="H317" s="46"/>
      <c r="I317" s="46"/>
      <c r="N317" s="60"/>
    </row>
    <row r="318" spans="2:14" x14ac:dyDescent="0.25">
      <c r="B318" s="46"/>
      <c r="G318" s="60"/>
      <c r="H318" s="46"/>
      <c r="I318" s="46"/>
      <c r="N318" s="60"/>
    </row>
    <row r="319" spans="2:14" x14ac:dyDescent="0.25">
      <c r="B319" s="46"/>
      <c r="G319" s="60"/>
      <c r="H319" s="46"/>
      <c r="I319" s="46"/>
      <c r="N319" s="60"/>
    </row>
    <row r="320" spans="2:14" x14ac:dyDescent="0.25">
      <c r="B320" s="46"/>
      <c r="G320" s="60"/>
      <c r="H320" s="46"/>
      <c r="I320" s="46"/>
      <c r="N320" s="60"/>
    </row>
    <row r="321" spans="2:14" x14ac:dyDescent="0.25">
      <c r="B321" s="46"/>
      <c r="G321" s="60"/>
      <c r="H321" s="46"/>
      <c r="I321" s="46"/>
      <c r="N321" s="60"/>
    </row>
    <row r="322" spans="2:14" x14ac:dyDescent="0.25">
      <c r="B322" s="46"/>
      <c r="G322" s="60"/>
      <c r="H322" s="46"/>
      <c r="I322" s="46"/>
      <c r="N322" s="60"/>
    </row>
    <row r="323" spans="2:14" x14ac:dyDescent="0.25">
      <c r="B323" s="46"/>
      <c r="G323" s="60"/>
      <c r="H323" s="46"/>
      <c r="I323" s="46"/>
      <c r="N323" s="60"/>
    </row>
    <row r="324" spans="2:14" x14ac:dyDescent="0.25">
      <c r="B324" s="46"/>
      <c r="G324" s="60"/>
      <c r="H324" s="46"/>
      <c r="I324" s="46"/>
      <c r="N324" s="60"/>
    </row>
    <row r="325" spans="2:14" x14ac:dyDescent="0.25">
      <c r="B325" s="46"/>
      <c r="G325" s="60"/>
      <c r="H325" s="46"/>
      <c r="I325" s="46"/>
      <c r="N325" s="60"/>
    </row>
    <row r="326" spans="2:14" x14ac:dyDescent="0.25">
      <c r="B326" s="46"/>
      <c r="G326" s="60"/>
      <c r="H326" s="46"/>
      <c r="I326" s="46"/>
      <c r="N326" s="60"/>
    </row>
    <row r="327" spans="2:14" x14ac:dyDescent="0.25">
      <c r="B327" s="46"/>
      <c r="G327" s="60"/>
      <c r="H327" s="46"/>
      <c r="I327" s="46"/>
      <c r="N327" s="60"/>
    </row>
    <row r="328" spans="2:14" x14ac:dyDescent="0.25">
      <c r="B328" s="46"/>
      <c r="G328" s="60"/>
      <c r="H328" s="46"/>
      <c r="I328" s="46"/>
      <c r="N328" s="60"/>
    </row>
    <row r="329" spans="2:14" x14ac:dyDescent="0.25">
      <c r="B329" s="46"/>
      <c r="G329" s="60"/>
      <c r="H329" s="46"/>
      <c r="I329" s="46"/>
      <c r="N329" s="60"/>
    </row>
    <row r="330" spans="2:14" x14ac:dyDescent="0.25">
      <c r="B330" s="46"/>
      <c r="G330" s="60"/>
      <c r="H330" s="46"/>
      <c r="I330" s="46"/>
      <c r="N330" s="60"/>
    </row>
    <row r="331" spans="2:14" x14ac:dyDescent="0.25">
      <c r="B331" s="46"/>
      <c r="G331" s="60"/>
      <c r="H331" s="46"/>
      <c r="I331" s="46"/>
      <c r="N331" s="60"/>
    </row>
    <row r="332" spans="2:14" x14ac:dyDescent="0.25">
      <c r="B332" s="46"/>
      <c r="G332" s="60"/>
      <c r="H332" s="46"/>
      <c r="I332" s="46"/>
      <c r="N332" s="60"/>
    </row>
    <row r="333" spans="2:14" x14ac:dyDescent="0.25">
      <c r="B333" s="46"/>
      <c r="G333" s="60"/>
      <c r="H333" s="46"/>
      <c r="I333" s="46"/>
      <c r="N333" s="60"/>
    </row>
    <row r="334" spans="2:14" x14ac:dyDescent="0.25">
      <c r="B334" s="46"/>
      <c r="G334" s="60"/>
      <c r="H334" s="46"/>
      <c r="I334" s="46"/>
      <c r="N334" s="60"/>
    </row>
    <row r="335" spans="2:14" x14ac:dyDescent="0.25">
      <c r="B335" s="46"/>
      <c r="G335" s="60"/>
      <c r="H335" s="46"/>
      <c r="I335" s="46"/>
      <c r="N335" s="60"/>
    </row>
    <row r="336" spans="2:14" x14ac:dyDescent="0.25">
      <c r="B336" s="46"/>
      <c r="G336" s="60"/>
      <c r="H336" s="46"/>
      <c r="I336" s="46"/>
      <c r="N336" s="60"/>
    </row>
    <row r="337" spans="2:14" x14ac:dyDescent="0.25">
      <c r="B337" s="46"/>
      <c r="G337" s="60"/>
      <c r="H337" s="46"/>
      <c r="I337" s="46"/>
      <c r="N337" s="60"/>
    </row>
    <row r="338" spans="2:14" x14ac:dyDescent="0.25">
      <c r="B338" s="46"/>
      <c r="G338" s="60"/>
      <c r="H338" s="46"/>
      <c r="I338" s="46"/>
      <c r="N338" s="60"/>
    </row>
    <row r="339" spans="2:14" x14ac:dyDescent="0.25">
      <c r="B339" s="46"/>
      <c r="G339" s="60"/>
      <c r="H339" s="46"/>
      <c r="I339" s="46"/>
      <c r="N339" s="60"/>
    </row>
    <row r="340" spans="2:14" x14ac:dyDescent="0.25">
      <c r="B340" s="46"/>
      <c r="G340" s="60"/>
      <c r="H340" s="46"/>
      <c r="I340" s="46"/>
      <c r="N340" s="60"/>
    </row>
    <row r="341" spans="2:14" x14ac:dyDescent="0.25">
      <c r="B341" s="46"/>
      <c r="G341" s="60"/>
      <c r="H341" s="46"/>
      <c r="I341" s="46"/>
      <c r="N341" s="60"/>
    </row>
    <row r="342" spans="2:14" x14ac:dyDescent="0.25">
      <c r="B342" s="46"/>
      <c r="G342" s="60"/>
      <c r="H342" s="46"/>
      <c r="I342" s="46"/>
      <c r="N342" s="60"/>
    </row>
    <row r="343" spans="2:14" x14ac:dyDescent="0.25">
      <c r="B343" s="46"/>
      <c r="G343" s="60"/>
      <c r="H343" s="46"/>
      <c r="I343" s="46"/>
      <c r="N343" s="60"/>
    </row>
    <row r="344" spans="2:14" x14ac:dyDescent="0.25">
      <c r="B344" s="46"/>
      <c r="G344" s="60"/>
      <c r="H344" s="46"/>
      <c r="I344" s="46"/>
      <c r="N344" s="60"/>
    </row>
    <row r="345" spans="2:14" x14ac:dyDescent="0.25">
      <c r="B345" s="46"/>
      <c r="G345" s="60"/>
      <c r="H345" s="46"/>
      <c r="I345" s="46"/>
      <c r="N345" s="60"/>
    </row>
    <row r="346" spans="2:14" x14ac:dyDescent="0.25">
      <c r="B346" s="46"/>
      <c r="G346" s="60"/>
      <c r="H346" s="46"/>
      <c r="I346" s="46"/>
      <c r="N346" s="60"/>
    </row>
    <row r="347" spans="2:14" x14ac:dyDescent="0.25">
      <c r="B347" s="46"/>
      <c r="G347" s="60"/>
      <c r="H347" s="46"/>
      <c r="I347" s="46"/>
      <c r="N347" s="60"/>
    </row>
    <row r="348" spans="2:14" x14ac:dyDescent="0.25">
      <c r="B348" s="46"/>
      <c r="G348" s="60"/>
      <c r="H348" s="46"/>
      <c r="I348" s="46"/>
      <c r="N348" s="60"/>
    </row>
    <row r="349" spans="2:14" x14ac:dyDescent="0.25">
      <c r="B349" s="46"/>
      <c r="G349" s="60"/>
      <c r="H349" s="46"/>
      <c r="I349" s="46"/>
      <c r="N349" s="60"/>
    </row>
    <row r="350" spans="2:14" x14ac:dyDescent="0.25">
      <c r="B350" s="46"/>
      <c r="G350" s="60"/>
      <c r="H350" s="46"/>
      <c r="I350" s="46"/>
      <c r="N350" s="60"/>
    </row>
    <row r="351" spans="2:14" x14ac:dyDescent="0.25">
      <c r="B351" s="46"/>
      <c r="G351" s="60"/>
      <c r="H351" s="46"/>
      <c r="I351" s="46"/>
      <c r="N351" s="60"/>
    </row>
    <row r="352" spans="2:14" x14ac:dyDescent="0.25">
      <c r="B352" s="46"/>
      <c r="G352" s="60"/>
      <c r="H352" s="46"/>
      <c r="I352" s="46"/>
      <c r="N352" s="60"/>
    </row>
    <row r="353" spans="2:14" x14ac:dyDescent="0.25">
      <c r="B353" s="46"/>
      <c r="G353" s="60"/>
      <c r="H353" s="46"/>
      <c r="I353" s="46"/>
      <c r="N353" s="60"/>
    </row>
    <row r="354" spans="2:14" x14ac:dyDescent="0.25">
      <c r="B354" s="46"/>
      <c r="G354" s="60"/>
      <c r="H354" s="46"/>
      <c r="I354" s="46"/>
      <c r="N354" s="60"/>
    </row>
    <row r="355" spans="2:14" x14ac:dyDescent="0.25">
      <c r="B355" s="46"/>
      <c r="G355" s="60"/>
      <c r="H355" s="46"/>
      <c r="I355" s="46"/>
      <c r="N355" s="60"/>
    </row>
    <row r="356" spans="2:14" x14ac:dyDescent="0.25">
      <c r="B356" s="46"/>
      <c r="G356" s="60"/>
      <c r="H356" s="46"/>
      <c r="I356" s="46"/>
      <c r="N356" s="60"/>
    </row>
    <row r="357" spans="2:14" x14ac:dyDescent="0.25">
      <c r="B357" s="46"/>
      <c r="G357" s="60"/>
      <c r="H357" s="46"/>
      <c r="I357" s="46"/>
      <c r="N357" s="60"/>
    </row>
    <row r="358" spans="2:14" x14ac:dyDescent="0.25">
      <c r="B358" s="46"/>
      <c r="G358" s="60"/>
      <c r="H358" s="46"/>
      <c r="I358" s="46"/>
      <c r="N358" s="60"/>
    </row>
    <row r="359" spans="2:14" x14ac:dyDescent="0.25">
      <c r="B359" s="46"/>
      <c r="G359" s="60"/>
      <c r="H359" s="46"/>
      <c r="I359" s="46"/>
      <c r="N359" s="60"/>
    </row>
    <row r="360" spans="2:14" x14ac:dyDescent="0.25">
      <c r="B360" s="46"/>
      <c r="G360" s="60"/>
      <c r="H360" s="46"/>
      <c r="I360" s="46"/>
      <c r="N360" s="60"/>
    </row>
    <row r="361" spans="2:14" x14ac:dyDescent="0.25">
      <c r="B361" s="46"/>
      <c r="G361" s="60"/>
      <c r="H361" s="46"/>
      <c r="I361" s="46"/>
      <c r="N361" s="60"/>
    </row>
    <row r="362" spans="2:14" x14ac:dyDescent="0.25">
      <c r="B362" s="46"/>
      <c r="G362" s="60"/>
      <c r="H362" s="46"/>
      <c r="I362" s="46"/>
      <c r="N362" s="60"/>
    </row>
    <row r="363" spans="2:14" x14ac:dyDescent="0.25">
      <c r="B363" s="46"/>
      <c r="G363" s="60"/>
      <c r="H363" s="46"/>
      <c r="I363" s="46"/>
      <c r="N363" s="60"/>
    </row>
    <row r="364" spans="2:14" x14ac:dyDescent="0.25">
      <c r="B364" s="46"/>
      <c r="G364" s="60"/>
      <c r="H364" s="46"/>
      <c r="I364" s="46"/>
      <c r="N364" s="60"/>
    </row>
    <row r="365" spans="2:14" x14ac:dyDescent="0.25">
      <c r="B365" s="46"/>
      <c r="G365" s="60"/>
      <c r="H365" s="46"/>
      <c r="I365" s="46"/>
      <c r="N365" s="60"/>
    </row>
    <row r="366" spans="2:14" x14ac:dyDescent="0.25">
      <c r="B366" s="46"/>
      <c r="G366" s="60"/>
      <c r="H366" s="46"/>
      <c r="I366" s="46"/>
      <c r="N366" s="60"/>
    </row>
    <row r="367" spans="2:14" x14ac:dyDescent="0.25">
      <c r="B367" s="46"/>
      <c r="G367" s="60"/>
      <c r="H367" s="46"/>
      <c r="I367" s="46"/>
      <c r="N367" s="60"/>
    </row>
    <row r="368" spans="2:14" x14ac:dyDescent="0.25">
      <c r="B368" s="46"/>
      <c r="G368" s="60"/>
      <c r="H368" s="46"/>
      <c r="I368" s="46"/>
      <c r="N368" s="60"/>
    </row>
    <row r="369" spans="2:14" x14ac:dyDescent="0.25">
      <c r="B369" s="46"/>
      <c r="G369" s="60"/>
      <c r="H369" s="46"/>
      <c r="I369" s="46"/>
      <c r="N369" s="60"/>
    </row>
    <row r="370" spans="2:14" x14ac:dyDescent="0.25">
      <c r="B370" s="46"/>
      <c r="G370" s="60"/>
      <c r="H370" s="46"/>
      <c r="I370" s="46"/>
      <c r="N370" s="60"/>
    </row>
    <row r="371" spans="2:14" x14ac:dyDescent="0.25">
      <c r="B371" s="46"/>
      <c r="G371" s="60"/>
      <c r="H371" s="46"/>
      <c r="I371" s="46"/>
      <c r="N371" s="60"/>
    </row>
    <row r="372" spans="2:14" x14ac:dyDescent="0.25">
      <c r="B372" s="46"/>
      <c r="G372" s="60"/>
      <c r="H372" s="46"/>
      <c r="I372" s="46"/>
      <c r="N372" s="60"/>
    </row>
    <row r="373" spans="2:14" x14ac:dyDescent="0.25">
      <c r="B373" s="46"/>
      <c r="G373" s="60"/>
      <c r="H373" s="46"/>
      <c r="I373" s="46"/>
      <c r="N373" s="60"/>
    </row>
    <row r="374" spans="2:14" x14ac:dyDescent="0.25">
      <c r="B374" s="46"/>
      <c r="G374" s="60"/>
      <c r="H374" s="46"/>
      <c r="I374" s="46"/>
      <c r="N374" s="60"/>
    </row>
    <row r="375" spans="2:14" x14ac:dyDescent="0.25">
      <c r="B375" s="46"/>
      <c r="G375" s="60"/>
      <c r="H375" s="46"/>
      <c r="I375" s="46"/>
      <c r="N375" s="60"/>
    </row>
    <row r="376" spans="2:14" x14ac:dyDescent="0.25">
      <c r="B376" s="46"/>
      <c r="G376" s="60"/>
      <c r="H376" s="46"/>
      <c r="I376" s="46"/>
      <c r="N376" s="60"/>
    </row>
    <row r="377" spans="2:14" x14ac:dyDescent="0.25">
      <c r="B377" s="46"/>
      <c r="G377" s="60"/>
      <c r="H377" s="46"/>
      <c r="I377" s="46"/>
      <c r="N377" s="60"/>
    </row>
    <row r="378" spans="2:14" x14ac:dyDescent="0.25">
      <c r="B378" s="46"/>
      <c r="G378" s="60"/>
      <c r="H378" s="46"/>
      <c r="I378" s="46"/>
      <c r="N378" s="60"/>
    </row>
    <row r="379" spans="2:14" x14ac:dyDescent="0.25">
      <c r="B379" s="46"/>
      <c r="G379" s="60"/>
      <c r="H379" s="46"/>
      <c r="I379" s="46"/>
      <c r="N379" s="60"/>
    </row>
    <row r="380" spans="2:14" x14ac:dyDescent="0.25">
      <c r="B380" s="46"/>
      <c r="G380" s="60"/>
      <c r="H380" s="46"/>
      <c r="I380" s="46"/>
      <c r="N380" s="60"/>
    </row>
    <row r="381" spans="2:14" x14ac:dyDescent="0.25">
      <c r="B381" s="46"/>
      <c r="G381" s="60"/>
      <c r="H381" s="46"/>
      <c r="I381" s="46"/>
      <c r="N381" s="60"/>
    </row>
    <row r="382" spans="2:14" x14ac:dyDescent="0.25">
      <c r="B382" s="46"/>
      <c r="G382" s="60"/>
      <c r="H382" s="46"/>
      <c r="I382" s="46"/>
      <c r="N382" s="60"/>
    </row>
    <row r="383" spans="2:14" x14ac:dyDescent="0.25">
      <c r="B383" s="46"/>
      <c r="G383" s="60"/>
      <c r="H383" s="46"/>
      <c r="I383" s="46"/>
      <c r="N383" s="60"/>
    </row>
    <row r="384" spans="2:14" x14ac:dyDescent="0.25">
      <c r="B384" s="46"/>
      <c r="G384" s="60"/>
      <c r="H384" s="46"/>
      <c r="I384" s="46"/>
      <c r="N384" s="60"/>
    </row>
    <row r="385" spans="2:14" x14ac:dyDescent="0.25">
      <c r="B385" s="46"/>
      <c r="G385" s="60"/>
      <c r="H385" s="46"/>
      <c r="I385" s="46"/>
      <c r="N385" s="60"/>
    </row>
    <row r="386" spans="2:14" x14ac:dyDescent="0.25">
      <c r="B386" s="46"/>
      <c r="G386" s="60"/>
      <c r="H386" s="46"/>
      <c r="I386" s="46"/>
      <c r="N386" s="60"/>
    </row>
    <row r="387" spans="2:14" x14ac:dyDescent="0.25">
      <c r="B387" s="46"/>
      <c r="G387" s="60"/>
      <c r="H387" s="46"/>
      <c r="I387" s="46"/>
      <c r="N387" s="60"/>
    </row>
    <row r="388" spans="2:14" x14ac:dyDescent="0.25">
      <c r="B388" s="46"/>
      <c r="G388" s="60"/>
      <c r="H388" s="46"/>
      <c r="I388" s="46"/>
      <c r="N388" s="60"/>
    </row>
    <row r="389" spans="2:14" x14ac:dyDescent="0.25">
      <c r="B389" s="46"/>
      <c r="G389" s="60"/>
      <c r="H389" s="46"/>
      <c r="I389" s="46"/>
      <c r="N389" s="60"/>
    </row>
    <row r="390" spans="2:14" x14ac:dyDescent="0.25">
      <c r="B390" s="46"/>
      <c r="G390" s="60"/>
      <c r="H390" s="46"/>
      <c r="I390" s="46"/>
      <c r="N390" s="60"/>
    </row>
    <row r="391" spans="2:14" x14ac:dyDescent="0.25">
      <c r="B391" s="46"/>
      <c r="G391" s="60"/>
      <c r="H391" s="46"/>
      <c r="I391" s="46"/>
      <c r="N391" s="60"/>
    </row>
    <row r="392" spans="2:14" x14ac:dyDescent="0.25">
      <c r="B392" s="46"/>
      <c r="G392" s="60"/>
      <c r="H392" s="46"/>
      <c r="I392" s="46"/>
      <c r="N392" s="60"/>
    </row>
    <row r="393" spans="2:14" x14ac:dyDescent="0.25">
      <c r="B393" s="46"/>
      <c r="G393" s="60"/>
      <c r="H393" s="46"/>
      <c r="I393" s="46"/>
      <c r="N393" s="60"/>
    </row>
    <row r="394" spans="2:14" x14ac:dyDescent="0.25">
      <c r="B394" s="46"/>
      <c r="G394" s="60"/>
      <c r="H394" s="46"/>
      <c r="I394" s="46"/>
      <c r="N394" s="60"/>
    </row>
    <row r="395" spans="2:14" x14ac:dyDescent="0.25">
      <c r="B395" s="46"/>
      <c r="G395" s="60"/>
      <c r="H395" s="46"/>
      <c r="I395" s="46"/>
      <c r="N395" s="60"/>
    </row>
    <row r="396" spans="2:14" x14ac:dyDescent="0.25">
      <c r="B396" s="46"/>
      <c r="G396" s="60"/>
      <c r="H396" s="46"/>
      <c r="I396" s="46"/>
      <c r="N396" s="60"/>
    </row>
    <row r="397" spans="2:14" x14ac:dyDescent="0.25">
      <c r="B397" s="46"/>
      <c r="G397" s="60"/>
      <c r="H397" s="46"/>
      <c r="I397" s="46"/>
      <c r="N397" s="60"/>
    </row>
    <row r="398" spans="2:14" x14ac:dyDescent="0.25">
      <c r="B398" s="46"/>
      <c r="G398" s="60"/>
      <c r="H398" s="46"/>
      <c r="I398" s="46"/>
      <c r="N398" s="60"/>
    </row>
    <row r="399" spans="2:14" x14ac:dyDescent="0.25">
      <c r="B399" s="46"/>
      <c r="G399" s="60"/>
      <c r="H399" s="46"/>
      <c r="I399" s="46"/>
      <c r="N399" s="60"/>
    </row>
    <row r="400" spans="2:14" x14ac:dyDescent="0.25">
      <c r="B400" s="46"/>
      <c r="G400" s="60"/>
      <c r="H400" s="46"/>
      <c r="I400" s="46"/>
      <c r="N400" s="60"/>
    </row>
    <row r="401" spans="2:14" x14ac:dyDescent="0.25">
      <c r="B401" s="46"/>
      <c r="G401" s="60"/>
      <c r="H401" s="46"/>
      <c r="I401" s="46"/>
      <c r="N401" s="60"/>
    </row>
    <row r="402" spans="2:14" x14ac:dyDescent="0.25">
      <c r="B402" s="46"/>
      <c r="G402" s="60"/>
      <c r="H402" s="46"/>
      <c r="I402" s="46"/>
      <c r="N402" s="60"/>
    </row>
    <row r="403" spans="2:14" x14ac:dyDescent="0.25">
      <c r="B403" s="46"/>
      <c r="G403" s="60"/>
      <c r="H403" s="46"/>
      <c r="I403" s="46"/>
      <c r="N403" s="60"/>
    </row>
    <row r="404" spans="2:14" x14ac:dyDescent="0.25">
      <c r="B404" s="46"/>
      <c r="G404" s="60"/>
      <c r="H404" s="46"/>
      <c r="I404" s="46"/>
      <c r="N404" s="60"/>
    </row>
    <row r="405" spans="2:14" x14ac:dyDescent="0.25">
      <c r="B405" s="46"/>
      <c r="G405" s="60"/>
      <c r="H405" s="46"/>
      <c r="I405" s="46"/>
      <c r="N405" s="60"/>
    </row>
    <row r="406" spans="2:14" x14ac:dyDescent="0.25">
      <c r="B406" s="46"/>
      <c r="G406" s="60"/>
      <c r="H406" s="46"/>
      <c r="I406" s="46"/>
      <c r="N406" s="60"/>
    </row>
    <row r="407" spans="2:14" x14ac:dyDescent="0.25">
      <c r="B407" s="46"/>
      <c r="G407" s="60"/>
      <c r="H407" s="46"/>
      <c r="I407" s="46"/>
      <c r="N407" s="60"/>
    </row>
    <row r="408" spans="2:14" x14ac:dyDescent="0.25">
      <c r="B408" s="46"/>
      <c r="G408" s="60"/>
      <c r="H408" s="46"/>
      <c r="I408" s="46"/>
      <c r="N408" s="60"/>
    </row>
    <row r="409" spans="2:14" x14ac:dyDescent="0.25">
      <c r="B409" s="46"/>
      <c r="G409" s="60"/>
      <c r="H409" s="46"/>
      <c r="I409" s="46"/>
      <c r="N409" s="60"/>
    </row>
    <row r="410" spans="2:14" x14ac:dyDescent="0.25">
      <c r="B410" s="46"/>
      <c r="G410" s="60"/>
      <c r="H410" s="46"/>
      <c r="I410" s="46"/>
      <c r="N410" s="60"/>
    </row>
    <row r="411" spans="2:14" x14ac:dyDescent="0.25">
      <c r="B411" s="46"/>
      <c r="G411" s="60"/>
      <c r="H411" s="46"/>
      <c r="I411" s="46"/>
      <c r="N411" s="60"/>
    </row>
    <row r="412" spans="2:14" x14ac:dyDescent="0.25">
      <c r="B412" s="46"/>
      <c r="G412" s="60"/>
      <c r="H412" s="46"/>
      <c r="I412" s="46"/>
      <c r="N412" s="60"/>
    </row>
    <row r="413" spans="2:14" x14ac:dyDescent="0.25">
      <c r="B413" s="46"/>
      <c r="G413" s="60"/>
      <c r="H413" s="46"/>
      <c r="I413" s="46"/>
      <c r="N413" s="60"/>
    </row>
    <row r="414" spans="2:14" x14ac:dyDescent="0.25">
      <c r="B414" s="46"/>
      <c r="G414" s="60"/>
      <c r="H414" s="46"/>
      <c r="I414" s="46"/>
      <c r="N414" s="60"/>
    </row>
    <row r="415" spans="2:14" x14ac:dyDescent="0.25">
      <c r="B415" s="46"/>
      <c r="G415" s="60"/>
      <c r="H415" s="46"/>
      <c r="I415" s="46"/>
      <c r="N415" s="60"/>
    </row>
    <row r="416" spans="2:14" x14ac:dyDescent="0.25">
      <c r="B416" s="46"/>
      <c r="G416" s="60"/>
      <c r="H416" s="46"/>
      <c r="I416" s="46"/>
      <c r="N416" s="60"/>
    </row>
    <row r="417" spans="2:14" x14ac:dyDescent="0.25">
      <c r="B417" s="46"/>
      <c r="G417" s="60"/>
      <c r="H417" s="46"/>
      <c r="I417" s="46"/>
      <c r="N417" s="60"/>
    </row>
    <row r="418" spans="2:14" x14ac:dyDescent="0.25">
      <c r="B418" s="46"/>
      <c r="G418" s="60"/>
      <c r="H418" s="46"/>
      <c r="I418" s="46"/>
      <c r="N418" s="60"/>
    </row>
    <row r="419" spans="2:14" x14ac:dyDescent="0.25">
      <c r="B419" s="46"/>
      <c r="G419" s="60"/>
      <c r="H419" s="46"/>
      <c r="I419" s="46"/>
      <c r="N419" s="60"/>
    </row>
    <row r="420" spans="2:14" x14ac:dyDescent="0.25">
      <c r="B420" s="46"/>
      <c r="G420" s="60"/>
      <c r="H420" s="46"/>
      <c r="I420" s="46"/>
      <c r="N420" s="60"/>
    </row>
    <row r="421" spans="2:14" x14ac:dyDescent="0.25">
      <c r="B421" s="46"/>
      <c r="G421" s="60"/>
      <c r="H421" s="46"/>
      <c r="I421" s="46"/>
      <c r="N421" s="60"/>
    </row>
    <row r="422" spans="2:14" x14ac:dyDescent="0.25">
      <c r="B422" s="46"/>
      <c r="G422" s="60"/>
      <c r="H422" s="46"/>
      <c r="I422" s="46"/>
      <c r="N422" s="60"/>
    </row>
    <row r="423" spans="2:14" x14ac:dyDescent="0.25">
      <c r="B423" s="46"/>
      <c r="G423" s="60"/>
      <c r="H423" s="46"/>
      <c r="I423" s="46"/>
      <c r="N423" s="60"/>
    </row>
    <row r="424" spans="2:14" x14ac:dyDescent="0.25">
      <c r="B424" s="46"/>
      <c r="G424" s="60"/>
      <c r="H424" s="46"/>
      <c r="I424" s="46"/>
      <c r="N424" s="60"/>
    </row>
    <row r="425" spans="2:14" x14ac:dyDescent="0.25">
      <c r="B425" s="46"/>
      <c r="G425" s="60"/>
      <c r="H425" s="46"/>
      <c r="I425" s="46"/>
      <c r="N425" s="60"/>
    </row>
    <row r="426" spans="2:14" x14ac:dyDescent="0.25">
      <c r="B426" s="46"/>
      <c r="G426" s="60"/>
      <c r="H426" s="46"/>
      <c r="I426" s="46"/>
      <c r="N426" s="60"/>
    </row>
    <row r="427" spans="2:14" x14ac:dyDescent="0.25">
      <c r="B427" s="46"/>
      <c r="G427" s="60"/>
      <c r="H427" s="46"/>
      <c r="I427" s="46"/>
      <c r="N427" s="60"/>
    </row>
    <row r="428" spans="2:14" x14ac:dyDescent="0.25">
      <c r="B428" s="46"/>
      <c r="G428" s="60"/>
      <c r="H428" s="46"/>
      <c r="I428" s="46"/>
      <c r="N428" s="60"/>
    </row>
    <row r="429" spans="2:14" x14ac:dyDescent="0.25">
      <c r="B429" s="46"/>
      <c r="G429" s="60"/>
      <c r="H429" s="46"/>
      <c r="I429" s="46"/>
      <c r="N429" s="60"/>
    </row>
    <row r="430" spans="2:14" x14ac:dyDescent="0.25">
      <c r="B430" s="46"/>
      <c r="G430" s="60"/>
      <c r="H430" s="46"/>
      <c r="I430" s="46"/>
      <c r="N430" s="60"/>
    </row>
    <row r="431" spans="2:14" x14ac:dyDescent="0.25">
      <c r="B431" s="46"/>
      <c r="G431" s="60"/>
      <c r="H431" s="46"/>
      <c r="I431" s="46"/>
      <c r="N431" s="60"/>
    </row>
    <row r="432" spans="2:14" x14ac:dyDescent="0.25">
      <c r="B432" s="46"/>
      <c r="G432" s="60"/>
      <c r="H432" s="46"/>
      <c r="I432" s="46"/>
      <c r="N432" s="60"/>
    </row>
    <row r="433" spans="2:14" x14ac:dyDescent="0.25">
      <c r="B433" s="46"/>
      <c r="G433" s="60"/>
      <c r="H433" s="46"/>
      <c r="I433" s="46"/>
      <c r="N433" s="60"/>
    </row>
    <row r="434" spans="2:14" x14ac:dyDescent="0.25">
      <c r="B434" s="46"/>
      <c r="G434" s="60"/>
      <c r="H434" s="46"/>
      <c r="I434" s="46"/>
      <c r="N434" s="60"/>
    </row>
    <row r="435" spans="2:14" x14ac:dyDescent="0.25">
      <c r="B435" s="46"/>
      <c r="G435" s="60"/>
      <c r="H435" s="46"/>
      <c r="I435" s="46"/>
      <c r="N435" s="60"/>
    </row>
    <row r="436" spans="2:14" x14ac:dyDescent="0.25">
      <c r="B436" s="46"/>
      <c r="G436" s="60"/>
      <c r="H436" s="46"/>
      <c r="I436" s="46"/>
      <c r="N436" s="60"/>
    </row>
    <row r="437" spans="2:14" x14ac:dyDescent="0.25">
      <c r="B437" s="46"/>
      <c r="G437" s="60"/>
      <c r="H437" s="46"/>
      <c r="I437" s="46"/>
      <c r="N437" s="60"/>
    </row>
    <row r="438" spans="2:14" x14ac:dyDescent="0.25">
      <c r="B438" s="46"/>
      <c r="G438" s="60"/>
      <c r="H438" s="46"/>
      <c r="I438" s="46"/>
      <c r="N438" s="60"/>
    </row>
    <row r="439" spans="2:14" x14ac:dyDescent="0.25">
      <c r="B439" s="46"/>
      <c r="G439" s="60"/>
      <c r="H439" s="46"/>
      <c r="I439" s="46"/>
      <c r="N439" s="60"/>
    </row>
    <row r="440" spans="2:14" x14ac:dyDescent="0.25">
      <c r="B440" s="46"/>
      <c r="G440" s="60"/>
      <c r="H440" s="46"/>
      <c r="I440" s="46"/>
      <c r="N440" s="60"/>
    </row>
    <row r="441" spans="2:14" x14ac:dyDescent="0.25">
      <c r="B441" s="46"/>
      <c r="G441" s="60"/>
      <c r="H441" s="46"/>
      <c r="I441" s="46"/>
      <c r="N441" s="60"/>
    </row>
    <row r="442" spans="2:14" x14ac:dyDescent="0.25">
      <c r="B442" s="46"/>
      <c r="G442" s="60"/>
      <c r="H442" s="46"/>
      <c r="I442" s="46"/>
      <c r="N442" s="60"/>
    </row>
    <row r="443" spans="2:14" x14ac:dyDescent="0.25">
      <c r="B443" s="46"/>
      <c r="G443" s="60"/>
      <c r="H443" s="46"/>
      <c r="I443" s="46"/>
      <c r="N443" s="60"/>
    </row>
    <row r="444" spans="2:14" x14ac:dyDescent="0.25">
      <c r="B444" s="46"/>
      <c r="G444" s="60"/>
      <c r="H444" s="46"/>
      <c r="I444" s="46"/>
      <c r="N444" s="60"/>
    </row>
    <row r="445" spans="2:14" x14ac:dyDescent="0.25">
      <c r="B445" s="46"/>
      <c r="G445" s="60"/>
      <c r="H445" s="46"/>
      <c r="I445" s="46"/>
      <c r="N445" s="60"/>
    </row>
    <row r="446" spans="2:14" x14ac:dyDescent="0.25">
      <c r="B446" s="46"/>
      <c r="G446" s="60"/>
      <c r="H446" s="46"/>
      <c r="I446" s="46"/>
      <c r="N446" s="60"/>
    </row>
    <row r="447" spans="2:14" x14ac:dyDescent="0.25">
      <c r="B447" s="46"/>
      <c r="G447" s="60"/>
      <c r="H447" s="46"/>
      <c r="I447" s="46"/>
      <c r="N447" s="60"/>
    </row>
    <row r="448" spans="2:14" x14ac:dyDescent="0.25">
      <c r="B448" s="46"/>
      <c r="G448" s="60"/>
      <c r="H448" s="46"/>
      <c r="I448" s="46"/>
      <c r="N448" s="60"/>
    </row>
    <row r="449" spans="2:14" x14ac:dyDescent="0.25">
      <c r="B449" s="46"/>
      <c r="G449" s="60"/>
      <c r="H449" s="46"/>
      <c r="I449" s="46"/>
      <c r="N449" s="60"/>
    </row>
    <row r="450" spans="2:14" x14ac:dyDescent="0.25">
      <c r="B450" s="46"/>
      <c r="G450" s="60"/>
      <c r="H450" s="46"/>
      <c r="I450" s="46"/>
      <c r="N450" s="60"/>
    </row>
    <row r="451" spans="2:14" x14ac:dyDescent="0.25">
      <c r="B451" s="46"/>
      <c r="G451" s="60"/>
      <c r="H451" s="46"/>
      <c r="I451" s="46"/>
      <c r="N451" s="60"/>
    </row>
    <row r="452" spans="2:14" x14ac:dyDescent="0.25">
      <c r="B452" s="46"/>
      <c r="G452" s="60"/>
      <c r="H452" s="46"/>
      <c r="I452" s="46"/>
      <c r="N452" s="60"/>
    </row>
    <row r="453" spans="2:14" x14ac:dyDescent="0.25">
      <c r="B453" s="46"/>
      <c r="G453" s="60"/>
      <c r="H453" s="46"/>
      <c r="I453" s="46"/>
      <c r="N453" s="60"/>
    </row>
    <row r="454" spans="2:14" x14ac:dyDescent="0.25">
      <c r="B454" s="46"/>
      <c r="G454" s="60"/>
      <c r="H454" s="46"/>
      <c r="I454" s="46"/>
      <c r="N454" s="60"/>
    </row>
    <row r="455" spans="2:14" x14ac:dyDescent="0.25">
      <c r="B455" s="46"/>
      <c r="G455" s="60"/>
      <c r="H455" s="46"/>
      <c r="I455" s="46"/>
      <c r="N455" s="60"/>
    </row>
    <row r="456" spans="2:14" x14ac:dyDescent="0.25">
      <c r="B456" s="46"/>
      <c r="G456" s="60"/>
      <c r="H456" s="46"/>
      <c r="I456" s="46"/>
      <c r="N456" s="60"/>
    </row>
    <row r="457" spans="2:14" x14ac:dyDescent="0.25">
      <c r="B457" s="46"/>
      <c r="G457" s="60"/>
      <c r="H457" s="46"/>
      <c r="I457" s="46"/>
      <c r="N457" s="60"/>
    </row>
    <row r="458" spans="2:14" x14ac:dyDescent="0.25">
      <c r="B458" s="46"/>
      <c r="G458" s="60"/>
      <c r="H458" s="46"/>
      <c r="I458" s="46"/>
      <c r="N458" s="60"/>
    </row>
    <row r="459" spans="2:14" x14ac:dyDescent="0.25">
      <c r="B459" s="46"/>
      <c r="G459" s="60"/>
      <c r="H459" s="46"/>
      <c r="I459" s="46"/>
      <c r="N459" s="60"/>
    </row>
    <row r="460" spans="2:14" x14ac:dyDescent="0.25">
      <c r="B460" s="46"/>
      <c r="G460" s="60"/>
      <c r="H460" s="46"/>
      <c r="I460" s="46"/>
      <c r="N460" s="60"/>
    </row>
    <row r="461" spans="2:14" x14ac:dyDescent="0.25">
      <c r="B461" s="46"/>
      <c r="G461" s="60"/>
      <c r="H461" s="46"/>
      <c r="I461" s="46"/>
      <c r="N461" s="60"/>
    </row>
    <row r="462" spans="2:14" x14ac:dyDescent="0.25">
      <c r="B462" s="46"/>
      <c r="G462" s="60"/>
      <c r="H462" s="46"/>
      <c r="I462" s="46"/>
      <c r="N462" s="60"/>
    </row>
    <row r="463" spans="2:14" x14ac:dyDescent="0.25">
      <c r="B463" s="46"/>
      <c r="G463" s="60"/>
      <c r="H463" s="46"/>
      <c r="I463" s="46"/>
      <c r="N463" s="60"/>
    </row>
    <row r="464" spans="2:14" x14ac:dyDescent="0.25">
      <c r="B464" s="46"/>
      <c r="G464" s="60"/>
      <c r="H464" s="46"/>
      <c r="I464" s="46"/>
      <c r="N464" s="60"/>
    </row>
    <row r="465" spans="2:14" x14ac:dyDescent="0.25">
      <c r="B465" s="46"/>
      <c r="G465" s="60"/>
      <c r="H465" s="46"/>
      <c r="I465" s="46"/>
      <c r="N465" s="60"/>
    </row>
    <row r="466" spans="2:14" x14ac:dyDescent="0.25">
      <c r="B466" s="46"/>
      <c r="G466" s="60"/>
      <c r="H466" s="46"/>
      <c r="I466" s="46"/>
      <c r="N466" s="60"/>
    </row>
    <row r="467" spans="2:14" x14ac:dyDescent="0.25">
      <c r="B467" s="46"/>
      <c r="G467" s="60"/>
      <c r="H467" s="46"/>
      <c r="I467" s="46"/>
      <c r="N467" s="60"/>
    </row>
    <row r="468" spans="2:14" x14ac:dyDescent="0.25">
      <c r="B468" s="46"/>
      <c r="G468" s="60"/>
      <c r="H468" s="46"/>
      <c r="I468" s="46"/>
      <c r="N468" s="60"/>
    </row>
    <row r="469" spans="2:14" x14ac:dyDescent="0.25">
      <c r="B469" s="46"/>
      <c r="G469" s="60"/>
      <c r="H469" s="46"/>
      <c r="I469" s="46"/>
      <c r="N469" s="60"/>
    </row>
    <row r="470" spans="2:14" x14ac:dyDescent="0.25">
      <c r="B470" s="46"/>
      <c r="G470" s="60"/>
      <c r="H470" s="46"/>
      <c r="I470" s="46"/>
      <c r="N470" s="60"/>
    </row>
    <row r="471" spans="2:14" x14ac:dyDescent="0.25">
      <c r="B471" s="46"/>
      <c r="G471" s="60"/>
      <c r="H471" s="46"/>
      <c r="I471" s="46"/>
      <c r="N471" s="60"/>
    </row>
    <row r="472" spans="2:14" x14ac:dyDescent="0.25">
      <c r="B472" s="46"/>
      <c r="G472" s="60"/>
      <c r="H472" s="46"/>
      <c r="I472" s="46"/>
      <c r="N472" s="60"/>
    </row>
    <row r="473" spans="2:14" x14ac:dyDescent="0.25">
      <c r="B473" s="46"/>
      <c r="G473" s="60"/>
      <c r="H473" s="46"/>
      <c r="I473" s="46"/>
      <c r="N473" s="60"/>
    </row>
    <row r="474" spans="2:14" x14ac:dyDescent="0.25">
      <c r="B474" s="46"/>
      <c r="G474" s="60"/>
      <c r="H474" s="46"/>
      <c r="I474" s="46"/>
      <c r="N474" s="60"/>
    </row>
    <row r="475" spans="2:14" x14ac:dyDescent="0.25">
      <c r="B475" s="46"/>
      <c r="G475" s="60"/>
      <c r="H475" s="46"/>
      <c r="I475" s="46"/>
      <c r="N475" s="60"/>
    </row>
    <row r="476" spans="2:14" x14ac:dyDescent="0.25">
      <c r="B476" s="46"/>
      <c r="G476" s="60"/>
      <c r="H476" s="46"/>
      <c r="I476" s="46"/>
      <c r="N476" s="60"/>
    </row>
    <row r="477" spans="2:14" x14ac:dyDescent="0.25">
      <c r="B477" s="46"/>
      <c r="G477" s="60"/>
      <c r="H477" s="46"/>
      <c r="I477" s="46"/>
      <c r="N477" s="60"/>
    </row>
    <row r="478" spans="2:14" x14ac:dyDescent="0.25">
      <c r="B478" s="46"/>
      <c r="G478" s="60"/>
      <c r="H478" s="46"/>
      <c r="I478" s="46"/>
      <c r="N478" s="60"/>
    </row>
    <row r="479" spans="2:14" x14ac:dyDescent="0.25">
      <c r="B479" s="46"/>
      <c r="G479" s="60"/>
      <c r="H479" s="46"/>
      <c r="I479" s="46"/>
      <c r="N479" s="60"/>
    </row>
    <row r="480" spans="2:14" x14ac:dyDescent="0.25">
      <c r="B480" s="46"/>
      <c r="G480" s="60"/>
      <c r="H480" s="46"/>
      <c r="I480" s="46"/>
      <c r="N480" s="60"/>
    </row>
    <row r="481" spans="2:14" x14ac:dyDescent="0.25">
      <c r="B481" s="46"/>
      <c r="G481" s="60"/>
      <c r="H481" s="46"/>
      <c r="I481" s="46"/>
      <c r="N481" s="60"/>
    </row>
    <row r="482" spans="2:14" x14ac:dyDescent="0.25">
      <c r="B482" s="46"/>
      <c r="G482" s="60"/>
      <c r="H482" s="46"/>
      <c r="I482" s="46"/>
      <c r="N482" s="60"/>
    </row>
    <row r="483" spans="2:14" x14ac:dyDescent="0.25">
      <c r="B483" s="46"/>
      <c r="G483" s="60"/>
      <c r="H483" s="46"/>
      <c r="I483" s="46"/>
      <c r="N483" s="60"/>
    </row>
    <row r="484" spans="2:14" x14ac:dyDescent="0.25">
      <c r="B484" s="46"/>
      <c r="G484" s="60"/>
      <c r="H484" s="46"/>
      <c r="I484" s="46"/>
      <c r="N484" s="60"/>
    </row>
    <row r="485" spans="2:14" x14ac:dyDescent="0.25">
      <c r="B485" s="46"/>
      <c r="G485" s="60"/>
      <c r="H485" s="46"/>
      <c r="I485" s="46"/>
      <c r="N485" s="60"/>
    </row>
    <row r="486" spans="2:14" x14ac:dyDescent="0.25">
      <c r="B486" s="46"/>
      <c r="G486" s="60"/>
      <c r="H486" s="46"/>
      <c r="I486" s="46"/>
      <c r="N486" s="60"/>
    </row>
    <row r="487" spans="2:14" x14ac:dyDescent="0.25">
      <c r="B487" s="46"/>
      <c r="G487" s="60"/>
      <c r="H487" s="46"/>
      <c r="I487" s="46"/>
      <c r="N487" s="60"/>
    </row>
    <row r="488" spans="2:14" x14ac:dyDescent="0.25">
      <c r="B488" s="46"/>
      <c r="G488" s="60"/>
      <c r="H488" s="46"/>
      <c r="I488" s="46"/>
      <c r="N488" s="60"/>
    </row>
    <row r="489" spans="2:14" x14ac:dyDescent="0.25">
      <c r="B489" s="46"/>
      <c r="G489" s="60"/>
      <c r="H489" s="46"/>
      <c r="I489" s="46"/>
      <c r="N489" s="60"/>
    </row>
    <row r="490" spans="2:14" x14ac:dyDescent="0.25">
      <c r="B490" s="46"/>
      <c r="G490" s="60"/>
      <c r="H490" s="46"/>
      <c r="I490" s="46"/>
      <c r="N490" s="60"/>
    </row>
    <row r="491" spans="2:14" x14ac:dyDescent="0.25">
      <c r="B491" s="46"/>
      <c r="G491" s="60"/>
      <c r="H491" s="46"/>
      <c r="I491" s="46"/>
      <c r="N491" s="60"/>
    </row>
    <row r="492" spans="2:14" x14ac:dyDescent="0.25">
      <c r="B492" s="46"/>
      <c r="G492" s="60"/>
      <c r="H492" s="46"/>
      <c r="I492" s="46"/>
      <c r="N492" s="60"/>
    </row>
    <row r="493" spans="2:14" x14ac:dyDescent="0.25">
      <c r="B493" s="46"/>
      <c r="G493" s="60"/>
      <c r="H493" s="46"/>
      <c r="I493" s="46"/>
      <c r="N493" s="60"/>
    </row>
    <row r="494" spans="2:14" x14ac:dyDescent="0.25">
      <c r="B494" s="46"/>
      <c r="G494" s="60"/>
      <c r="H494" s="46"/>
      <c r="I494" s="46"/>
      <c r="N494" s="60"/>
    </row>
    <row r="495" spans="2:14" x14ac:dyDescent="0.25">
      <c r="B495" s="46"/>
      <c r="G495" s="60"/>
      <c r="H495" s="46"/>
      <c r="I495" s="46"/>
      <c r="N495" s="60"/>
    </row>
    <row r="496" spans="2:14" x14ac:dyDescent="0.25">
      <c r="B496" s="46"/>
      <c r="G496" s="60"/>
      <c r="H496" s="46"/>
      <c r="I496" s="46"/>
      <c r="N496" s="60"/>
    </row>
    <row r="497" spans="2:14" x14ac:dyDescent="0.25">
      <c r="B497" s="46"/>
      <c r="G497" s="60"/>
      <c r="H497" s="46"/>
      <c r="I497" s="46"/>
      <c r="N497" s="60"/>
    </row>
    <row r="498" spans="2:14" x14ac:dyDescent="0.25">
      <c r="B498" s="46"/>
      <c r="G498" s="60"/>
      <c r="H498" s="46"/>
      <c r="I498" s="46"/>
      <c r="N498" s="60"/>
    </row>
    <row r="499" spans="2:14" x14ac:dyDescent="0.25">
      <c r="B499" s="46"/>
      <c r="G499" s="60"/>
      <c r="H499" s="46"/>
      <c r="I499" s="46"/>
      <c r="N499" s="60"/>
    </row>
    <row r="500" spans="2:14" x14ac:dyDescent="0.25">
      <c r="B500" s="46"/>
      <c r="G500" s="60"/>
      <c r="H500" s="46"/>
      <c r="I500" s="46"/>
      <c r="N500" s="60"/>
    </row>
    <row r="501" spans="2:14" x14ac:dyDescent="0.25">
      <c r="B501" s="46"/>
      <c r="G501" s="60"/>
      <c r="H501" s="46"/>
      <c r="I501" s="46"/>
      <c r="N501" s="60"/>
    </row>
    <row r="502" spans="2:14" x14ac:dyDescent="0.25">
      <c r="B502" s="46"/>
      <c r="G502" s="60"/>
      <c r="H502" s="46"/>
      <c r="I502" s="46"/>
      <c r="N502" s="60"/>
    </row>
    <row r="503" spans="2:14" x14ac:dyDescent="0.25">
      <c r="B503" s="46"/>
      <c r="G503" s="60"/>
      <c r="H503" s="46"/>
      <c r="I503" s="46"/>
      <c r="N503" s="60"/>
    </row>
    <row r="504" spans="2:14" x14ac:dyDescent="0.25">
      <c r="B504" s="46"/>
      <c r="G504" s="60"/>
      <c r="H504" s="46"/>
      <c r="I504" s="46"/>
      <c r="N504" s="60"/>
    </row>
    <row r="505" spans="2:14" x14ac:dyDescent="0.25">
      <c r="B505" s="46"/>
      <c r="G505" s="60"/>
      <c r="H505" s="46"/>
      <c r="I505" s="46"/>
      <c r="N505" s="60"/>
    </row>
    <row r="506" spans="2:14" x14ac:dyDescent="0.25">
      <c r="B506" s="46"/>
      <c r="G506" s="60"/>
      <c r="H506" s="46"/>
      <c r="I506" s="46"/>
      <c r="N506" s="60"/>
    </row>
    <row r="507" spans="2:14" x14ac:dyDescent="0.25">
      <c r="B507" s="46"/>
      <c r="G507" s="60"/>
      <c r="H507" s="46"/>
      <c r="I507" s="46"/>
      <c r="N507" s="60"/>
    </row>
    <row r="508" spans="2:14" x14ac:dyDescent="0.25">
      <c r="B508" s="46"/>
      <c r="G508" s="60"/>
      <c r="H508" s="46"/>
      <c r="I508" s="46"/>
      <c r="N508" s="60"/>
    </row>
    <row r="509" spans="2:14" x14ac:dyDescent="0.25">
      <c r="B509" s="46"/>
      <c r="G509" s="60"/>
      <c r="H509" s="46"/>
      <c r="I509" s="46"/>
      <c r="N509" s="60"/>
    </row>
    <row r="510" spans="2:14" x14ac:dyDescent="0.25">
      <c r="B510" s="46"/>
      <c r="G510" s="60"/>
      <c r="H510" s="46"/>
      <c r="I510" s="46"/>
      <c r="N510" s="60"/>
    </row>
    <row r="511" spans="2:14" x14ac:dyDescent="0.25">
      <c r="B511" s="46"/>
      <c r="G511" s="60"/>
      <c r="H511" s="46"/>
      <c r="I511" s="46"/>
      <c r="N511" s="60"/>
    </row>
    <row r="512" spans="2:14" x14ac:dyDescent="0.25">
      <c r="B512" s="46"/>
      <c r="G512" s="60"/>
      <c r="H512" s="46"/>
      <c r="I512" s="46"/>
      <c r="N512" s="60"/>
    </row>
    <row r="513" spans="2:14" x14ac:dyDescent="0.25">
      <c r="B513" s="46"/>
      <c r="G513" s="60"/>
      <c r="H513" s="46"/>
      <c r="I513" s="46"/>
      <c r="N513" s="60"/>
    </row>
    <row r="514" spans="2:14" x14ac:dyDescent="0.25">
      <c r="B514" s="46"/>
      <c r="G514" s="60"/>
      <c r="H514" s="46"/>
      <c r="I514" s="46"/>
      <c r="N514" s="60"/>
    </row>
    <row r="515" spans="2:14" x14ac:dyDescent="0.25">
      <c r="B515" s="46"/>
      <c r="G515" s="60"/>
      <c r="H515" s="46"/>
      <c r="I515" s="46"/>
      <c r="N515" s="60"/>
    </row>
    <row r="516" spans="2:14" x14ac:dyDescent="0.25">
      <c r="B516" s="46"/>
      <c r="G516" s="60"/>
      <c r="H516" s="46"/>
      <c r="I516" s="46"/>
      <c r="N516" s="60"/>
    </row>
    <row r="517" spans="2:14" x14ac:dyDescent="0.25">
      <c r="B517" s="46"/>
      <c r="G517" s="60"/>
      <c r="H517" s="46"/>
      <c r="I517" s="46"/>
      <c r="N517" s="60"/>
    </row>
    <row r="518" spans="2:14" x14ac:dyDescent="0.25">
      <c r="B518" s="46"/>
      <c r="G518" s="60"/>
      <c r="H518" s="46"/>
      <c r="I518" s="46"/>
      <c r="N518" s="60"/>
    </row>
    <row r="519" spans="2:14" x14ac:dyDescent="0.25">
      <c r="B519" s="46"/>
      <c r="G519" s="60"/>
      <c r="H519" s="46"/>
      <c r="I519" s="46"/>
      <c r="N519" s="60"/>
    </row>
    <row r="520" spans="2:14" x14ac:dyDescent="0.25">
      <c r="B520" s="46"/>
      <c r="G520" s="60"/>
      <c r="H520" s="46"/>
      <c r="I520" s="46"/>
      <c r="N520" s="60"/>
    </row>
    <row r="521" spans="2:14" x14ac:dyDescent="0.25">
      <c r="B521" s="46"/>
      <c r="G521" s="60"/>
      <c r="H521" s="46"/>
      <c r="I521" s="46"/>
      <c r="N521" s="60"/>
    </row>
    <row r="522" spans="2:14" x14ac:dyDescent="0.25">
      <c r="B522" s="46"/>
      <c r="G522" s="60"/>
      <c r="H522" s="46"/>
      <c r="I522" s="46"/>
      <c r="N522" s="60"/>
    </row>
    <row r="523" spans="2:14" x14ac:dyDescent="0.25">
      <c r="B523" s="46"/>
      <c r="G523" s="60"/>
      <c r="H523" s="46"/>
      <c r="I523" s="46"/>
      <c r="N523" s="60"/>
    </row>
    <row r="524" spans="2:14" x14ac:dyDescent="0.25">
      <c r="B524" s="46"/>
      <c r="G524" s="60"/>
      <c r="H524" s="46"/>
      <c r="I524" s="46"/>
      <c r="N524" s="60"/>
    </row>
    <row r="525" spans="2:14" x14ac:dyDescent="0.25">
      <c r="B525" s="46"/>
      <c r="G525" s="60"/>
      <c r="H525" s="46"/>
      <c r="I525" s="46"/>
      <c r="N525" s="60"/>
    </row>
    <row r="526" spans="2:14" x14ac:dyDescent="0.25">
      <c r="B526" s="46"/>
      <c r="G526" s="60"/>
      <c r="H526" s="46"/>
      <c r="I526" s="46"/>
      <c r="N526" s="60"/>
    </row>
    <row r="527" spans="2:14" x14ac:dyDescent="0.25">
      <c r="B527" s="46"/>
      <c r="G527" s="60"/>
      <c r="H527" s="46"/>
      <c r="I527" s="46"/>
      <c r="N527" s="60"/>
    </row>
    <row r="528" spans="2:14" x14ac:dyDescent="0.25">
      <c r="B528" s="46"/>
      <c r="G528" s="60"/>
      <c r="H528" s="46"/>
      <c r="I528" s="46"/>
      <c r="N528" s="60"/>
    </row>
    <row r="529" spans="2:14" x14ac:dyDescent="0.25">
      <c r="B529" s="46"/>
      <c r="G529" s="60"/>
      <c r="H529" s="46"/>
      <c r="I529" s="46"/>
      <c r="N529" s="60"/>
    </row>
    <row r="530" spans="2:14" x14ac:dyDescent="0.25">
      <c r="B530" s="46"/>
      <c r="G530" s="60"/>
      <c r="H530" s="46"/>
      <c r="I530" s="46"/>
      <c r="N530" s="60"/>
    </row>
    <row r="531" spans="2:14" x14ac:dyDescent="0.25">
      <c r="B531" s="46"/>
      <c r="G531" s="60"/>
      <c r="H531" s="46"/>
      <c r="I531" s="46"/>
      <c r="N531" s="60"/>
    </row>
    <row r="532" spans="2:14" x14ac:dyDescent="0.25">
      <c r="B532" s="46"/>
      <c r="G532" s="60"/>
      <c r="H532" s="46"/>
      <c r="I532" s="46"/>
      <c r="N532" s="60"/>
    </row>
    <row r="533" spans="2:14" x14ac:dyDescent="0.25">
      <c r="B533" s="46"/>
      <c r="G533" s="60"/>
      <c r="H533" s="46"/>
      <c r="I533" s="46"/>
      <c r="N533" s="60"/>
    </row>
    <row r="534" spans="2:14" x14ac:dyDescent="0.25">
      <c r="B534" s="46"/>
      <c r="G534" s="60"/>
      <c r="H534" s="46"/>
      <c r="I534" s="46"/>
      <c r="N534" s="60"/>
    </row>
    <row r="535" spans="2:14" x14ac:dyDescent="0.25">
      <c r="B535" s="46"/>
      <c r="G535" s="60"/>
      <c r="H535" s="46"/>
      <c r="I535" s="46"/>
      <c r="N535" s="60"/>
    </row>
    <row r="536" spans="2:14" x14ac:dyDescent="0.25">
      <c r="B536" s="46"/>
      <c r="G536" s="60"/>
      <c r="H536" s="46"/>
      <c r="I536" s="46"/>
      <c r="N536" s="60"/>
    </row>
    <row r="537" spans="2:14" x14ac:dyDescent="0.25">
      <c r="B537" s="46"/>
      <c r="G537" s="60"/>
      <c r="H537" s="46"/>
      <c r="I537" s="46"/>
      <c r="N537" s="60"/>
    </row>
    <row r="538" spans="2:14" x14ac:dyDescent="0.25">
      <c r="B538" s="46"/>
      <c r="G538" s="60"/>
      <c r="H538" s="46"/>
      <c r="I538" s="46"/>
      <c r="N538" s="60"/>
    </row>
    <row r="539" spans="2:14" x14ac:dyDescent="0.25">
      <c r="B539" s="46"/>
      <c r="G539" s="60"/>
      <c r="H539" s="46"/>
      <c r="I539" s="46"/>
      <c r="N539" s="60"/>
    </row>
    <row r="540" spans="2:14" x14ac:dyDescent="0.25">
      <c r="B540" s="46"/>
      <c r="G540" s="60"/>
      <c r="H540" s="46"/>
      <c r="I540" s="46"/>
      <c r="N540" s="60"/>
    </row>
    <row r="541" spans="2:14" x14ac:dyDescent="0.25">
      <c r="B541" s="46"/>
      <c r="G541" s="60"/>
      <c r="H541" s="46"/>
      <c r="I541" s="46"/>
      <c r="N541" s="60"/>
    </row>
    <row r="542" spans="2:14" x14ac:dyDescent="0.25">
      <c r="B542" s="46"/>
      <c r="G542" s="60"/>
      <c r="H542" s="46"/>
      <c r="I542" s="46"/>
      <c r="N542" s="60"/>
    </row>
    <row r="543" spans="2:14" x14ac:dyDescent="0.25">
      <c r="B543" s="46"/>
      <c r="G543" s="60"/>
      <c r="H543" s="46"/>
      <c r="I543" s="46"/>
      <c r="N543" s="60"/>
    </row>
    <row r="544" spans="2:14" x14ac:dyDescent="0.25">
      <c r="B544" s="46"/>
      <c r="G544" s="60"/>
      <c r="H544" s="46"/>
      <c r="I544" s="46"/>
      <c r="N544" s="60"/>
    </row>
    <row r="545" spans="2:14" x14ac:dyDescent="0.25">
      <c r="B545" s="46"/>
      <c r="G545" s="60"/>
      <c r="H545" s="46"/>
      <c r="I545" s="46"/>
      <c r="N545" s="60"/>
    </row>
    <row r="546" spans="2:14" x14ac:dyDescent="0.25">
      <c r="B546" s="46"/>
      <c r="G546" s="60"/>
      <c r="H546" s="46"/>
      <c r="I546" s="46"/>
      <c r="N546" s="60"/>
    </row>
    <row r="547" spans="2:14" x14ac:dyDescent="0.25">
      <c r="B547" s="46"/>
      <c r="G547" s="60"/>
      <c r="H547" s="46"/>
      <c r="I547" s="46"/>
      <c r="N547" s="60"/>
    </row>
    <row r="548" spans="2:14" x14ac:dyDescent="0.25">
      <c r="B548" s="46"/>
      <c r="G548" s="60"/>
      <c r="H548" s="46"/>
      <c r="I548" s="46"/>
      <c r="N548" s="60"/>
    </row>
    <row r="549" spans="2:14" x14ac:dyDescent="0.25">
      <c r="B549" s="46"/>
      <c r="G549" s="60"/>
      <c r="H549" s="46"/>
      <c r="I549" s="46"/>
      <c r="N549" s="60"/>
    </row>
    <row r="550" spans="2:14" x14ac:dyDescent="0.25">
      <c r="B550" s="46"/>
      <c r="G550" s="60"/>
      <c r="H550" s="46"/>
      <c r="I550" s="46"/>
      <c r="N550" s="60"/>
    </row>
    <row r="551" spans="2:14" x14ac:dyDescent="0.25">
      <c r="B551" s="46"/>
      <c r="G551" s="60"/>
      <c r="H551" s="46"/>
      <c r="I551" s="46"/>
      <c r="N551" s="60"/>
    </row>
    <row r="552" spans="2:14" x14ac:dyDescent="0.25">
      <c r="B552" s="46"/>
      <c r="G552" s="60"/>
      <c r="H552" s="46"/>
      <c r="I552" s="46"/>
      <c r="N552" s="60"/>
    </row>
    <row r="553" spans="2:14" x14ac:dyDescent="0.25">
      <c r="B553" s="46"/>
      <c r="G553" s="60"/>
      <c r="H553" s="46"/>
      <c r="I553" s="46"/>
      <c r="N553" s="60"/>
    </row>
    <row r="554" spans="2:14" x14ac:dyDescent="0.25">
      <c r="B554" s="46"/>
      <c r="G554" s="60"/>
      <c r="H554" s="46"/>
      <c r="I554" s="46"/>
      <c r="N554" s="60"/>
    </row>
    <row r="555" spans="2:14" x14ac:dyDescent="0.25">
      <c r="B555" s="46"/>
      <c r="G555" s="60"/>
      <c r="H555" s="46"/>
      <c r="I555" s="46"/>
      <c r="N555" s="60"/>
    </row>
    <row r="556" spans="2:14" x14ac:dyDescent="0.25">
      <c r="B556" s="46"/>
      <c r="G556" s="60"/>
      <c r="H556" s="46"/>
      <c r="I556" s="46"/>
      <c r="N556" s="60"/>
    </row>
    <row r="557" spans="2:14" x14ac:dyDescent="0.25">
      <c r="B557" s="46"/>
      <c r="G557" s="60"/>
      <c r="H557" s="46"/>
      <c r="I557" s="46"/>
      <c r="N557" s="60"/>
    </row>
    <row r="558" spans="2:14" x14ac:dyDescent="0.25">
      <c r="B558" s="46"/>
      <c r="G558" s="60"/>
      <c r="H558" s="46"/>
      <c r="I558" s="46"/>
      <c r="N558" s="60"/>
    </row>
    <row r="559" spans="2:14" x14ac:dyDescent="0.25">
      <c r="B559" s="46"/>
      <c r="G559" s="60"/>
      <c r="H559" s="46"/>
      <c r="I559" s="46"/>
      <c r="N559" s="60"/>
    </row>
    <row r="560" spans="2:14" x14ac:dyDescent="0.25">
      <c r="B560" s="46"/>
      <c r="G560" s="60"/>
      <c r="H560" s="46"/>
      <c r="I560" s="46"/>
      <c r="N560" s="60"/>
    </row>
    <row r="561" spans="2:14" x14ac:dyDescent="0.25">
      <c r="B561" s="46"/>
      <c r="G561" s="60"/>
      <c r="H561" s="46"/>
      <c r="I561" s="46"/>
      <c r="N561" s="60"/>
    </row>
    <row r="562" spans="2:14" x14ac:dyDescent="0.25">
      <c r="B562" s="46"/>
      <c r="G562" s="60"/>
      <c r="H562" s="46"/>
      <c r="I562" s="46"/>
      <c r="N562" s="60"/>
    </row>
    <row r="563" spans="2:14" x14ac:dyDescent="0.25">
      <c r="B563" s="46"/>
      <c r="G563" s="60"/>
      <c r="H563" s="46"/>
      <c r="I563" s="46"/>
      <c r="N563" s="60"/>
    </row>
    <row r="564" spans="2:14" x14ac:dyDescent="0.25">
      <c r="B564" s="46"/>
      <c r="G564" s="60"/>
      <c r="H564" s="46"/>
      <c r="I564" s="46"/>
      <c r="N564" s="60"/>
    </row>
    <row r="565" spans="2:14" x14ac:dyDescent="0.25">
      <c r="B565" s="46"/>
      <c r="G565" s="60"/>
      <c r="H565" s="46"/>
      <c r="I565" s="46"/>
      <c r="N565" s="60"/>
    </row>
    <row r="566" spans="2:14" x14ac:dyDescent="0.25">
      <c r="B566" s="46"/>
      <c r="G566" s="60"/>
      <c r="H566" s="46"/>
      <c r="I566" s="46"/>
      <c r="N566" s="60"/>
    </row>
    <row r="567" spans="2:14" x14ac:dyDescent="0.25">
      <c r="B567" s="46"/>
      <c r="G567" s="60"/>
      <c r="H567" s="46"/>
      <c r="I567" s="46"/>
      <c r="N567" s="60"/>
    </row>
    <row r="568" spans="2:14" x14ac:dyDescent="0.25">
      <c r="B568" s="46"/>
      <c r="G568" s="60"/>
      <c r="H568" s="46"/>
      <c r="I568" s="46"/>
      <c r="N568" s="60"/>
    </row>
    <row r="569" spans="2:14" x14ac:dyDescent="0.25">
      <c r="B569" s="46"/>
      <c r="G569" s="60"/>
      <c r="H569" s="46"/>
      <c r="I569" s="46"/>
      <c r="N569" s="60"/>
    </row>
    <row r="570" spans="2:14" x14ac:dyDescent="0.25">
      <c r="B570" s="46"/>
      <c r="G570" s="60"/>
      <c r="H570" s="46"/>
      <c r="I570" s="46"/>
      <c r="N570" s="60"/>
    </row>
    <row r="571" spans="2:14" x14ac:dyDescent="0.25">
      <c r="B571" s="46"/>
      <c r="G571" s="60"/>
      <c r="H571" s="46"/>
      <c r="I571" s="46"/>
      <c r="N571" s="60"/>
    </row>
    <row r="572" spans="2:14" x14ac:dyDescent="0.25">
      <c r="B572" s="46"/>
      <c r="G572" s="60"/>
      <c r="H572" s="46"/>
      <c r="I572" s="46"/>
      <c r="N572" s="60"/>
    </row>
    <row r="573" spans="2:14" x14ac:dyDescent="0.25">
      <c r="B573" s="46"/>
      <c r="G573" s="60"/>
      <c r="H573" s="46"/>
      <c r="I573" s="46"/>
      <c r="N573" s="60"/>
    </row>
    <row r="574" spans="2:14" x14ac:dyDescent="0.25">
      <c r="B574" s="46"/>
      <c r="G574" s="60"/>
      <c r="H574" s="46"/>
      <c r="I574" s="46"/>
      <c r="N574" s="60"/>
    </row>
    <row r="575" spans="2:14" x14ac:dyDescent="0.25">
      <c r="B575" s="46"/>
      <c r="G575" s="60"/>
      <c r="H575" s="46"/>
      <c r="I575" s="46"/>
      <c r="N575" s="60"/>
    </row>
    <row r="576" spans="2:14" x14ac:dyDescent="0.25">
      <c r="B576" s="46"/>
      <c r="G576" s="60"/>
      <c r="H576" s="46"/>
      <c r="I576" s="46"/>
      <c r="N576" s="60"/>
    </row>
    <row r="577" spans="2:14" x14ac:dyDescent="0.25">
      <c r="B577" s="46"/>
      <c r="G577" s="60"/>
      <c r="H577" s="46"/>
      <c r="I577" s="46"/>
      <c r="N577" s="60"/>
    </row>
    <row r="578" spans="2:14" x14ac:dyDescent="0.25">
      <c r="B578" s="46"/>
      <c r="G578" s="60"/>
      <c r="H578" s="46"/>
      <c r="I578" s="46"/>
      <c r="N578" s="60"/>
    </row>
    <row r="579" spans="2:14" x14ac:dyDescent="0.25">
      <c r="B579" s="46"/>
      <c r="G579" s="60"/>
      <c r="H579" s="46"/>
      <c r="I579" s="46"/>
      <c r="N579" s="60"/>
    </row>
    <row r="580" spans="2:14" x14ac:dyDescent="0.25">
      <c r="B580" s="46"/>
      <c r="G580" s="60"/>
      <c r="H580" s="46"/>
      <c r="I580" s="46"/>
      <c r="N580" s="60"/>
    </row>
    <row r="581" spans="2:14" x14ac:dyDescent="0.25">
      <c r="B581" s="46"/>
      <c r="G581" s="60"/>
      <c r="H581" s="46"/>
      <c r="I581" s="46"/>
      <c r="N581" s="60"/>
    </row>
    <row r="582" spans="2:14" x14ac:dyDescent="0.25">
      <c r="B582" s="46"/>
      <c r="G582" s="60"/>
      <c r="H582" s="46"/>
      <c r="I582" s="46"/>
      <c r="N582" s="60"/>
    </row>
    <row r="583" spans="2:14" x14ac:dyDescent="0.25">
      <c r="B583" s="46"/>
      <c r="G583" s="60"/>
      <c r="H583" s="46"/>
      <c r="I583" s="46"/>
      <c r="N583" s="60"/>
    </row>
    <row r="584" spans="2:14" x14ac:dyDescent="0.25">
      <c r="B584" s="46"/>
      <c r="G584" s="60"/>
      <c r="H584" s="46"/>
      <c r="I584" s="46"/>
      <c r="N584" s="60"/>
    </row>
    <row r="585" spans="2:14" x14ac:dyDescent="0.25">
      <c r="B585" s="46"/>
      <c r="G585" s="60"/>
      <c r="H585" s="46"/>
      <c r="I585" s="46"/>
      <c r="N585" s="60"/>
    </row>
    <row r="586" spans="2:14" x14ac:dyDescent="0.25">
      <c r="B586" s="46"/>
      <c r="G586" s="60"/>
      <c r="H586" s="46"/>
      <c r="I586" s="46"/>
      <c r="N586" s="60"/>
    </row>
    <row r="587" spans="2:14" x14ac:dyDescent="0.25">
      <c r="B587" s="46"/>
      <c r="G587" s="60"/>
      <c r="H587" s="46"/>
      <c r="I587" s="46"/>
      <c r="N587" s="60"/>
    </row>
    <row r="588" spans="2:14" x14ac:dyDescent="0.25">
      <c r="B588" s="46"/>
      <c r="G588" s="60"/>
      <c r="H588" s="46"/>
      <c r="I588" s="46"/>
      <c r="N588" s="60"/>
    </row>
    <row r="589" spans="2:14" x14ac:dyDescent="0.25">
      <c r="B589" s="46"/>
      <c r="G589" s="60"/>
      <c r="H589" s="46"/>
      <c r="I589" s="46"/>
      <c r="N589" s="60"/>
    </row>
    <row r="590" spans="2:14" x14ac:dyDescent="0.25">
      <c r="B590" s="46"/>
      <c r="G590" s="60"/>
      <c r="H590" s="46"/>
      <c r="I590" s="46"/>
      <c r="N590" s="60"/>
    </row>
    <row r="591" spans="2:14" x14ac:dyDescent="0.25">
      <c r="B591" s="46"/>
      <c r="G591" s="60"/>
      <c r="H591" s="46"/>
      <c r="I591" s="46"/>
      <c r="N591" s="60"/>
    </row>
    <row r="592" spans="2:14" x14ac:dyDescent="0.25">
      <c r="B592" s="46"/>
      <c r="G592" s="60"/>
      <c r="H592" s="46"/>
      <c r="I592" s="46"/>
      <c r="N592" s="60"/>
    </row>
    <row r="593" spans="2:14" x14ac:dyDescent="0.25">
      <c r="B593" s="46"/>
      <c r="G593" s="60"/>
      <c r="H593" s="46"/>
      <c r="I593" s="46"/>
      <c r="N593" s="60"/>
    </row>
    <row r="594" spans="2:14" x14ac:dyDescent="0.25">
      <c r="B594" s="46"/>
      <c r="G594" s="60"/>
      <c r="H594" s="46"/>
      <c r="I594" s="46"/>
      <c r="N594" s="60"/>
    </row>
    <row r="595" spans="2:14" x14ac:dyDescent="0.25">
      <c r="B595" s="46"/>
      <c r="G595" s="60"/>
      <c r="H595" s="46"/>
      <c r="I595" s="46"/>
      <c r="N595" s="60"/>
    </row>
    <row r="596" spans="2:14" x14ac:dyDescent="0.25">
      <c r="B596" s="46"/>
      <c r="G596" s="60"/>
      <c r="H596" s="46"/>
      <c r="I596" s="46"/>
      <c r="N596" s="60"/>
    </row>
    <row r="597" spans="2:14" x14ac:dyDescent="0.25">
      <c r="B597" s="46"/>
      <c r="G597" s="60"/>
      <c r="H597" s="46"/>
      <c r="I597" s="46"/>
      <c r="N597" s="60"/>
    </row>
    <row r="598" spans="2:14" x14ac:dyDescent="0.25">
      <c r="B598" s="46"/>
      <c r="G598" s="60"/>
      <c r="H598" s="46"/>
      <c r="I598" s="46"/>
      <c r="N598" s="60"/>
    </row>
    <row r="599" spans="2:14" x14ac:dyDescent="0.25">
      <c r="B599" s="46"/>
      <c r="G599" s="60"/>
      <c r="H599" s="46"/>
      <c r="I599" s="46"/>
      <c r="N599" s="60"/>
    </row>
    <row r="600" spans="2:14" x14ac:dyDescent="0.25">
      <c r="B600" s="46"/>
      <c r="G600" s="60"/>
      <c r="H600" s="46"/>
      <c r="I600" s="46"/>
      <c r="N600" s="60"/>
    </row>
    <row r="601" spans="2:14" x14ac:dyDescent="0.25">
      <c r="B601" s="46"/>
      <c r="G601" s="60"/>
      <c r="H601" s="46"/>
      <c r="I601" s="46"/>
      <c r="N601" s="60"/>
    </row>
    <row r="602" spans="2:14" x14ac:dyDescent="0.25">
      <c r="B602" s="46"/>
      <c r="G602" s="60"/>
      <c r="H602" s="46"/>
      <c r="I602" s="46"/>
      <c r="N602" s="60"/>
    </row>
    <row r="603" spans="2:14" x14ac:dyDescent="0.25">
      <c r="B603" s="46"/>
      <c r="G603" s="60"/>
      <c r="H603" s="46"/>
      <c r="I603" s="46"/>
      <c r="N603" s="60"/>
    </row>
    <row r="604" spans="2:14" x14ac:dyDescent="0.25">
      <c r="B604" s="46"/>
      <c r="G604" s="60"/>
      <c r="H604" s="46"/>
      <c r="I604" s="46"/>
      <c r="N604" s="60"/>
    </row>
    <row r="605" spans="2:14" x14ac:dyDescent="0.25">
      <c r="B605" s="46"/>
      <c r="G605" s="60"/>
      <c r="H605" s="46"/>
      <c r="I605" s="46"/>
      <c r="N605" s="60"/>
    </row>
    <row r="606" spans="2:14" x14ac:dyDescent="0.25">
      <c r="B606" s="46"/>
      <c r="G606" s="60"/>
      <c r="H606" s="46"/>
      <c r="I606" s="46"/>
      <c r="N606" s="60"/>
    </row>
    <row r="607" spans="2:14" x14ac:dyDescent="0.25">
      <c r="B607" s="46"/>
      <c r="G607" s="60"/>
      <c r="H607" s="46"/>
      <c r="I607" s="46"/>
      <c r="N607" s="60"/>
    </row>
    <row r="608" spans="2:14" x14ac:dyDescent="0.25">
      <c r="B608" s="46"/>
      <c r="G608" s="60"/>
      <c r="H608" s="46"/>
      <c r="I608" s="46"/>
      <c r="N608" s="60"/>
    </row>
    <row r="609" spans="2:14" x14ac:dyDescent="0.25">
      <c r="B609" s="46"/>
      <c r="G609" s="60"/>
      <c r="H609" s="46"/>
      <c r="I609" s="46"/>
      <c r="N609" s="60"/>
    </row>
    <row r="610" spans="2:14" x14ac:dyDescent="0.25">
      <c r="B610" s="46"/>
      <c r="G610" s="60"/>
      <c r="H610" s="46"/>
      <c r="I610" s="46"/>
      <c r="N610" s="60"/>
    </row>
    <row r="611" spans="2:14" x14ac:dyDescent="0.25">
      <c r="B611" s="46"/>
      <c r="G611" s="60"/>
      <c r="H611" s="46"/>
      <c r="I611" s="46"/>
      <c r="N611" s="60"/>
    </row>
    <row r="612" spans="2:14" x14ac:dyDescent="0.25">
      <c r="B612" s="46"/>
      <c r="G612" s="60"/>
      <c r="H612" s="46"/>
      <c r="I612" s="46"/>
      <c r="N612" s="60"/>
    </row>
    <row r="613" spans="2:14" x14ac:dyDescent="0.25">
      <c r="B613" s="46"/>
      <c r="G613" s="60"/>
      <c r="H613" s="46"/>
      <c r="I613" s="46"/>
      <c r="N613" s="60"/>
    </row>
    <row r="614" spans="2:14" x14ac:dyDescent="0.25">
      <c r="B614" s="46"/>
      <c r="G614" s="60"/>
      <c r="H614" s="46"/>
      <c r="I614" s="46"/>
      <c r="N614" s="60"/>
    </row>
    <row r="615" spans="2:14" x14ac:dyDescent="0.25">
      <c r="B615" s="46"/>
      <c r="G615" s="60"/>
      <c r="H615" s="46"/>
      <c r="I615" s="46"/>
      <c r="N615" s="60"/>
    </row>
    <row r="616" spans="2:14" x14ac:dyDescent="0.25">
      <c r="B616" s="46"/>
      <c r="G616" s="60"/>
      <c r="H616" s="46"/>
      <c r="I616" s="46"/>
      <c r="N616" s="60"/>
    </row>
    <row r="617" spans="2:14" x14ac:dyDescent="0.25">
      <c r="B617" s="46"/>
      <c r="G617" s="60"/>
      <c r="H617" s="46"/>
      <c r="I617" s="46"/>
      <c r="N617" s="60"/>
    </row>
    <row r="618" spans="2:14" x14ac:dyDescent="0.25">
      <c r="B618" s="46"/>
      <c r="G618" s="60"/>
      <c r="H618" s="46"/>
      <c r="I618" s="46"/>
      <c r="N618" s="60"/>
    </row>
    <row r="619" spans="2:14" x14ac:dyDescent="0.25">
      <c r="B619" s="46"/>
      <c r="G619" s="60"/>
      <c r="H619" s="46"/>
      <c r="I619" s="46"/>
      <c r="N619" s="60"/>
    </row>
    <row r="620" spans="2:14" x14ac:dyDescent="0.25">
      <c r="B620" s="46"/>
      <c r="G620" s="60"/>
      <c r="H620" s="46"/>
      <c r="I620" s="46"/>
      <c r="N620" s="60"/>
    </row>
    <row r="621" spans="2:14" x14ac:dyDescent="0.25">
      <c r="B621" s="46"/>
      <c r="G621" s="60"/>
      <c r="H621" s="46"/>
      <c r="I621" s="46"/>
      <c r="N621" s="60"/>
    </row>
    <row r="622" spans="2:14" x14ac:dyDescent="0.25">
      <c r="B622" s="46"/>
      <c r="G622" s="60"/>
      <c r="H622" s="46"/>
      <c r="I622" s="46"/>
      <c r="N622" s="60"/>
    </row>
    <row r="623" spans="2:14" x14ac:dyDescent="0.25">
      <c r="B623" s="46"/>
      <c r="G623" s="60"/>
      <c r="H623" s="46"/>
      <c r="I623" s="46"/>
      <c r="N623" s="60"/>
    </row>
    <row r="624" spans="2:14" x14ac:dyDescent="0.25">
      <c r="B624" s="46"/>
      <c r="G624" s="60"/>
      <c r="H624" s="46"/>
      <c r="I624" s="46"/>
      <c r="N624" s="60"/>
    </row>
    <row r="625" spans="2:14" x14ac:dyDescent="0.25">
      <c r="B625" s="46"/>
      <c r="G625" s="60"/>
      <c r="H625" s="46"/>
      <c r="I625" s="46"/>
      <c r="N625" s="60"/>
    </row>
    <row r="626" spans="2:14" x14ac:dyDescent="0.25">
      <c r="B626" s="46"/>
      <c r="G626" s="60"/>
      <c r="H626" s="46"/>
      <c r="I626" s="46"/>
      <c r="N626" s="60"/>
    </row>
    <row r="627" spans="2:14" x14ac:dyDescent="0.25">
      <c r="B627" s="46"/>
      <c r="G627" s="60"/>
      <c r="H627" s="46"/>
      <c r="I627" s="46"/>
      <c r="N627" s="60"/>
    </row>
    <row r="628" spans="2:14" x14ac:dyDescent="0.25">
      <c r="B628" s="46"/>
      <c r="G628" s="60"/>
      <c r="H628" s="46"/>
      <c r="I628" s="46"/>
      <c r="N628" s="60"/>
    </row>
    <row r="629" spans="2:14" x14ac:dyDescent="0.25">
      <c r="B629" s="46"/>
      <c r="G629" s="60"/>
      <c r="H629" s="46"/>
      <c r="I629" s="46"/>
      <c r="N629" s="60"/>
    </row>
    <row r="630" spans="2:14" x14ac:dyDescent="0.25">
      <c r="B630" s="46"/>
      <c r="G630" s="60"/>
      <c r="H630" s="46"/>
      <c r="I630" s="46"/>
      <c r="N630" s="60"/>
    </row>
    <row r="631" spans="2:14" x14ac:dyDescent="0.25">
      <c r="B631" s="46"/>
      <c r="G631" s="60"/>
      <c r="H631" s="46"/>
      <c r="I631" s="46"/>
      <c r="N631" s="60"/>
    </row>
    <row r="632" spans="2:14" x14ac:dyDescent="0.25">
      <c r="B632" s="46"/>
      <c r="G632" s="60"/>
      <c r="H632" s="46"/>
      <c r="I632" s="46"/>
      <c r="N632" s="60"/>
    </row>
    <row r="633" spans="2:14" x14ac:dyDescent="0.25">
      <c r="B633" s="46"/>
      <c r="G633" s="60"/>
      <c r="H633" s="46"/>
      <c r="I633" s="46"/>
      <c r="N633" s="60"/>
    </row>
    <row r="634" spans="2:14" x14ac:dyDescent="0.25">
      <c r="B634" s="46"/>
      <c r="G634" s="60"/>
      <c r="H634" s="46"/>
      <c r="I634" s="46"/>
      <c r="N634" s="60"/>
    </row>
    <row r="635" spans="2:14" x14ac:dyDescent="0.25">
      <c r="B635" s="46"/>
      <c r="G635" s="60"/>
      <c r="H635" s="46"/>
      <c r="I635" s="46"/>
      <c r="N635" s="60"/>
    </row>
    <row r="636" spans="2:14" x14ac:dyDescent="0.25">
      <c r="B636" s="46"/>
      <c r="G636" s="60"/>
      <c r="H636" s="46"/>
      <c r="I636" s="46"/>
      <c r="N636" s="60"/>
    </row>
    <row r="637" spans="2:14" x14ac:dyDescent="0.25">
      <c r="B637" s="46"/>
      <c r="G637" s="60"/>
      <c r="H637" s="46"/>
      <c r="I637" s="46"/>
      <c r="N637" s="60"/>
    </row>
    <row r="638" spans="2:14" x14ac:dyDescent="0.25">
      <c r="B638" s="46"/>
      <c r="G638" s="60"/>
      <c r="H638" s="46"/>
      <c r="I638" s="46"/>
      <c r="N638" s="60"/>
    </row>
    <row r="639" spans="2:14" x14ac:dyDescent="0.25">
      <c r="B639" s="46"/>
      <c r="G639" s="60"/>
      <c r="H639" s="46"/>
      <c r="I639" s="46"/>
      <c r="N639" s="60"/>
    </row>
    <row r="640" spans="2:14" x14ac:dyDescent="0.25">
      <c r="B640" s="46"/>
      <c r="G640" s="60"/>
      <c r="H640" s="46"/>
      <c r="I640" s="46"/>
      <c r="N640" s="60"/>
    </row>
    <row r="641" spans="2:14" x14ac:dyDescent="0.25">
      <c r="B641" s="46"/>
      <c r="G641" s="60"/>
      <c r="H641" s="46"/>
      <c r="I641" s="46"/>
      <c r="N641" s="60"/>
    </row>
    <row r="642" spans="2:14" x14ac:dyDescent="0.25">
      <c r="B642" s="46"/>
      <c r="G642" s="60"/>
      <c r="H642" s="46"/>
      <c r="I642" s="46"/>
      <c r="N642" s="60"/>
    </row>
    <row r="643" spans="2:14" x14ac:dyDescent="0.25">
      <c r="B643" s="46"/>
      <c r="G643" s="60"/>
      <c r="H643" s="46"/>
      <c r="I643" s="46"/>
      <c r="N643" s="60"/>
    </row>
    <row r="644" spans="2:14" x14ac:dyDescent="0.25">
      <c r="B644" s="46"/>
      <c r="G644" s="60"/>
      <c r="H644" s="46"/>
      <c r="I644" s="46"/>
      <c r="N644" s="60"/>
    </row>
    <row r="645" spans="2:14" x14ac:dyDescent="0.25">
      <c r="B645" s="46"/>
      <c r="G645" s="60"/>
      <c r="H645" s="46"/>
      <c r="I645" s="46"/>
      <c r="N645" s="60"/>
    </row>
    <row r="646" spans="2:14" x14ac:dyDescent="0.25">
      <c r="B646" s="46"/>
      <c r="G646" s="60"/>
      <c r="H646" s="46"/>
      <c r="I646" s="46"/>
      <c r="N646" s="60"/>
    </row>
    <row r="647" spans="2:14" x14ac:dyDescent="0.25">
      <c r="B647" s="46"/>
      <c r="G647" s="60"/>
      <c r="H647" s="46"/>
      <c r="I647" s="46"/>
      <c r="N647" s="60"/>
    </row>
    <row r="648" spans="2:14" x14ac:dyDescent="0.25">
      <c r="B648" s="46"/>
      <c r="G648" s="60"/>
      <c r="H648" s="46"/>
      <c r="I648" s="46"/>
      <c r="N648" s="60"/>
    </row>
    <row r="649" spans="2:14" x14ac:dyDescent="0.25">
      <c r="B649" s="46"/>
      <c r="G649" s="60"/>
      <c r="H649" s="46"/>
      <c r="I649" s="46"/>
      <c r="N649" s="60"/>
    </row>
    <row r="650" spans="2:14" x14ac:dyDescent="0.25">
      <c r="B650" s="46"/>
      <c r="G650" s="60"/>
      <c r="H650" s="46"/>
      <c r="I650" s="46"/>
      <c r="N650" s="60"/>
    </row>
    <row r="651" spans="2:14" x14ac:dyDescent="0.25">
      <c r="B651" s="46"/>
      <c r="G651" s="60"/>
      <c r="H651" s="46"/>
      <c r="I651" s="46"/>
      <c r="N651" s="60"/>
    </row>
    <row r="652" spans="2:14" x14ac:dyDescent="0.25">
      <c r="B652" s="46"/>
      <c r="G652" s="60"/>
      <c r="H652" s="46"/>
      <c r="I652" s="46"/>
      <c r="N652" s="60"/>
    </row>
    <row r="653" spans="2:14" x14ac:dyDescent="0.25">
      <c r="B653" s="46"/>
      <c r="G653" s="60"/>
      <c r="H653" s="46"/>
      <c r="I653" s="46"/>
      <c r="N653" s="60"/>
    </row>
    <row r="654" spans="2:14" x14ac:dyDescent="0.25">
      <c r="B654" s="46"/>
      <c r="G654" s="60"/>
      <c r="H654" s="46"/>
      <c r="I654" s="46"/>
      <c r="N654" s="60"/>
    </row>
    <row r="655" spans="2:14" x14ac:dyDescent="0.25">
      <c r="B655" s="46"/>
      <c r="G655" s="60"/>
      <c r="H655" s="46"/>
      <c r="I655" s="46"/>
      <c r="N655" s="60"/>
    </row>
    <row r="656" spans="2:14" x14ac:dyDescent="0.25">
      <c r="B656" s="46"/>
      <c r="G656" s="60"/>
      <c r="H656" s="46"/>
      <c r="I656" s="46"/>
      <c r="N656" s="60"/>
    </row>
    <row r="657" spans="2:14" x14ac:dyDescent="0.25">
      <c r="B657" s="46"/>
      <c r="G657" s="60"/>
      <c r="H657" s="46"/>
      <c r="I657" s="46"/>
      <c r="N657" s="60"/>
    </row>
    <row r="658" spans="2:14" x14ac:dyDescent="0.25">
      <c r="B658" s="46"/>
      <c r="G658" s="60"/>
      <c r="H658" s="46"/>
      <c r="I658" s="46"/>
      <c r="N658" s="60"/>
    </row>
    <row r="659" spans="2:14" x14ac:dyDescent="0.25">
      <c r="B659" s="46"/>
      <c r="G659" s="60"/>
      <c r="H659" s="46"/>
      <c r="I659" s="46"/>
      <c r="N659" s="60"/>
    </row>
    <row r="660" spans="2:14" x14ac:dyDescent="0.25">
      <c r="B660" s="46"/>
      <c r="G660" s="60"/>
      <c r="H660" s="46"/>
      <c r="I660" s="46"/>
      <c r="N660" s="60"/>
    </row>
    <row r="661" spans="2:14" x14ac:dyDescent="0.25">
      <c r="B661" s="46"/>
      <c r="G661" s="60"/>
      <c r="H661" s="46"/>
      <c r="I661" s="46"/>
      <c r="N661" s="60"/>
    </row>
    <row r="662" spans="2:14" x14ac:dyDescent="0.25">
      <c r="B662" s="46"/>
      <c r="G662" s="60"/>
      <c r="H662" s="46"/>
      <c r="I662" s="46"/>
      <c r="N662" s="60"/>
    </row>
    <row r="663" spans="2:14" x14ac:dyDescent="0.25">
      <c r="B663" s="46"/>
      <c r="G663" s="60"/>
      <c r="H663" s="46"/>
      <c r="I663" s="46"/>
      <c r="N663" s="60"/>
    </row>
    <row r="664" spans="2:14" x14ac:dyDescent="0.25">
      <c r="B664" s="46"/>
      <c r="G664" s="60"/>
      <c r="H664" s="46"/>
      <c r="I664" s="46"/>
      <c r="N664" s="60"/>
    </row>
    <row r="665" spans="2:14" x14ac:dyDescent="0.25">
      <c r="B665" s="46"/>
      <c r="G665" s="60"/>
      <c r="H665" s="46"/>
      <c r="I665" s="46"/>
      <c r="N665" s="60"/>
    </row>
    <row r="666" spans="2:14" x14ac:dyDescent="0.25">
      <c r="B666" s="46"/>
      <c r="G666" s="60"/>
      <c r="H666" s="46"/>
      <c r="I666" s="46"/>
      <c r="N666" s="60"/>
    </row>
    <row r="667" spans="2:14" x14ac:dyDescent="0.25">
      <c r="B667" s="46"/>
      <c r="G667" s="60"/>
      <c r="H667" s="46"/>
      <c r="I667" s="46"/>
      <c r="N667" s="60"/>
    </row>
    <row r="668" spans="2:14" x14ac:dyDescent="0.25">
      <c r="B668" s="46"/>
      <c r="G668" s="60"/>
      <c r="H668" s="46"/>
      <c r="I668" s="46"/>
      <c r="N668" s="60"/>
    </row>
    <row r="669" spans="2:14" x14ac:dyDescent="0.25">
      <c r="B669" s="46"/>
      <c r="G669" s="60"/>
      <c r="H669" s="46"/>
      <c r="I669" s="46"/>
      <c r="N669" s="60"/>
    </row>
    <row r="670" spans="2:14" x14ac:dyDescent="0.25">
      <c r="B670" s="46"/>
      <c r="G670" s="60"/>
      <c r="H670" s="46"/>
      <c r="I670" s="46"/>
      <c r="N670" s="60"/>
    </row>
    <row r="671" spans="2:14" x14ac:dyDescent="0.25">
      <c r="B671" s="46"/>
      <c r="G671" s="60"/>
      <c r="H671" s="46"/>
      <c r="I671" s="46"/>
      <c r="N671" s="60"/>
    </row>
    <row r="672" spans="2:14" x14ac:dyDescent="0.25">
      <c r="B672" s="46"/>
      <c r="G672" s="60"/>
      <c r="H672" s="46"/>
      <c r="I672" s="46"/>
      <c r="N672" s="60"/>
    </row>
    <row r="673" spans="2:14" x14ac:dyDescent="0.25">
      <c r="B673" s="46"/>
      <c r="G673" s="60"/>
      <c r="H673" s="46"/>
      <c r="I673" s="46"/>
      <c r="N673" s="60"/>
    </row>
    <row r="674" spans="2:14" x14ac:dyDescent="0.25">
      <c r="B674" s="46"/>
      <c r="G674" s="60"/>
      <c r="H674" s="46"/>
      <c r="I674" s="46"/>
      <c r="N674" s="60"/>
    </row>
    <row r="675" spans="2:14" x14ac:dyDescent="0.25">
      <c r="B675" s="46"/>
      <c r="G675" s="60"/>
      <c r="H675" s="46"/>
      <c r="I675" s="46"/>
      <c r="N675" s="60"/>
    </row>
    <row r="676" spans="2:14" x14ac:dyDescent="0.25">
      <c r="B676" s="46"/>
      <c r="G676" s="60"/>
      <c r="H676" s="46"/>
      <c r="I676" s="46"/>
      <c r="N676" s="60"/>
    </row>
    <row r="677" spans="2:14" x14ac:dyDescent="0.25">
      <c r="B677" s="46"/>
      <c r="G677" s="60"/>
      <c r="H677" s="46"/>
      <c r="I677" s="46"/>
      <c r="N677" s="60"/>
    </row>
    <row r="678" spans="2:14" x14ac:dyDescent="0.25">
      <c r="B678" s="46"/>
      <c r="G678" s="60"/>
      <c r="H678" s="46"/>
      <c r="I678" s="46"/>
      <c r="N678" s="60"/>
    </row>
    <row r="679" spans="2:14" x14ac:dyDescent="0.25">
      <c r="B679" s="46"/>
      <c r="G679" s="60"/>
      <c r="H679" s="46"/>
      <c r="I679" s="46"/>
      <c r="N679" s="60"/>
    </row>
    <row r="680" spans="2:14" x14ac:dyDescent="0.25">
      <c r="B680" s="46"/>
      <c r="G680" s="60"/>
      <c r="H680" s="46"/>
      <c r="I680" s="46"/>
      <c r="N680" s="60"/>
    </row>
    <row r="681" spans="2:14" x14ac:dyDescent="0.25">
      <c r="B681" s="46"/>
      <c r="G681" s="60"/>
      <c r="H681" s="46"/>
      <c r="I681" s="46"/>
      <c r="N681" s="60"/>
    </row>
    <row r="682" spans="2:14" x14ac:dyDescent="0.25">
      <c r="B682" s="46"/>
      <c r="G682" s="60"/>
      <c r="H682" s="46"/>
      <c r="I682" s="46"/>
      <c r="N682" s="60"/>
    </row>
    <row r="683" spans="2:14" x14ac:dyDescent="0.25">
      <c r="B683" s="46"/>
      <c r="G683" s="60"/>
      <c r="H683" s="46"/>
      <c r="I683" s="46"/>
      <c r="N683" s="60"/>
    </row>
    <row r="684" spans="2:14" x14ac:dyDescent="0.25">
      <c r="B684" s="46"/>
      <c r="G684" s="60"/>
      <c r="H684" s="46"/>
      <c r="I684" s="46"/>
      <c r="N684" s="60"/>
    </row>
    <row r="685" spans="2:14" x14ac:dyDescent="0.25">
      <c r="B685" s="46"/>
      <c r="G685" s="60"/>
      <c r="H685" s="46"/>
      <c r="I685" s="46"/>
      <c r="N685" s="60"/>
    </row>
    <row r="686" spans="2:14" x14ac:dyDescent="0.25">
      <c r="B686" s="46"/>
      <c r="G686" s="60"/>
      <c r="H686" s="46"/>
      <c r="I686" s="46"/>
      <c r="N686" s="60"/>
    </row>
    <row r="687" spans="2:14" x14ac:dyDescent="0.25">
      <c r="B687" s="46"/>
      <c r="G687" s="60"/>
      <c r="H687" s="46"/>
      <c r="I687" s="46"/>
      <c r="N687" s="60"/>
    </row>
    <row r="688" spans="2:14" x14ac:dyDescent="0.25">
      <c r="B688" s="46"/>
      <c r="G688" s="60"/>
      <c r="H688" s="46"/>
      <c r="I688" s="46"/>
      <c r="N688" s="60"/>
    </row>
    <row r="689" spans="2:14" x14ac:dyDescent="0.25">
      <c r="B689" s="46"/>
      <c r="G689" s="60"/>
      <c r="H689" s="46"/>
      <c r="I689" s="46"/>
      <c r="N689" s="60"/>
    </row>
    <row r="690" spans="2:14" x14ac:dyDescent="0.25">
      <c r="B690" s="46"/>
      <c r="G690" s="60"/>
      <c r="H690" s="46"/>
      <c r="I690" s="46"/>
      <c r="N690" s="60"/>
    </row>
    <row r="691" spans="2:14" x14ac:dyDescent="0.25">
      <c r="B691" s="46"/>
      <c r="G691" s="60"/>
      <c r="H691" s="46"/>
      <c r="I691" s="46"/>
      <c r="N691" s="60"/>
    </row>
    <row r="692" spans="2:14" x14ac:dyDescent="0.25">
      <c r="B692" s="46"/>
      <c r="G692" s="60"/>
      <c r="H692" s="46"/>
      <c r="I692" s="46"/>
      <c r="N692" s="60"/>
    </row>
    <row r="693" spans="2:14" x14ac:dyDescent="0.25">
      <c r="B693" s="46"/>
      <c r="G693" s="60"/>
      <c r="H693" s="46"/>
      <c r="I693" s="46"/>
      <c r="N693" s="60"/>
    </row>
    <row r="694" spans="2:14" x14ac:dyDescent="0.25">
      <c r="B694" s="46"/>
      <c r="G694" s="60"/>
      <c r="H694" s="46"/>
      <c r="I694" s="46"/>
      <c r="N694" s="60"/>
    </row>
    <row r="695" spans="2:14" x14ac:dyDescent="0.25">
      <c r="B695" s="46"/>
      <c r="G695" s="60"/>
      <c r="H695" s="46"/>
      <c r="I695" s="46"/>
      <c r="N695" s="60"/>
    </row>
    <row r="696" spans="2:14" x14ac:dyDescent="0.25">
      <c r="B696" s="46"/>
      <c r="G696" s="60"/>
      <c r="H696" s="46"/>
      <c r="I696" s="46"/>
      <c r="N696" s="60"/>
    </row>
    <row r="697" spans="2:14" x14ac:dyDescent="0.25">
      <c r="B697" s="46"/>
      <c r="G697" s="60"/>
      <c r="H697" s="46"/>
      <c r="I697" s="46"/>
      <c r="N697" s="60"/>
    </row>
    <row r="698" spans="2:14" x14ac:dyDescent="0.25">
      <c r="B698" s="46"/>
      <c r="G698" s="60"/>
      <c r="H698" s="46"/>
      <c r="I698" s="46"/>
      <c r="N698" s="60"/>
    </row>
    <row r="699" spans="2:14" x14ac:dyDescent="0.25">
      <c r="B699" s="46"/>
      <c r="G699" s="60"/>
      <c r="H699" s="46"/>
      <c r="I699" s="46"/>
      <c r="N699" s="60"/>
    </row>
    <row r="700" spans="2:14" x14ac:dyDescent="0.25">
      <c r="B700" s="46"/>
      <c r="G700" s="60"/>
      <c r="H700" s="46"/>
      <c r="I700" s="46"/>
      <c r="N700" s="60"/>
    </row>
    <row r="701" spans="2:14" x14ac:dyDescent="0.25">
      <c r="B701" s="46"/>
      <c r="G701" s="60"/>
      <c r="H701" s="46"/>
      <c r="I701" s="46"/>
      <c r="N701" s="60"/>
    </row>
    <row r="702" spans="2:14" x14ac:dyDescent="0.25">
      <c r="B702" s="46"/>
      <c r="G702" s="60"/>
      <c r="H702" s="46"/>
      <c r="I702" s="46"/>
      <c r="N702" s="60"/>
    </row>
    <row r="703" spans="2:14" x14ac:dyDescent="0.25">
      <c r="B703" s="46"/>
      <c r="G703" s="60"/>
      <c r="H703" s="46"/>
      <c r="I703" s="46"/>
      <c r="N703" s="60"/>
    </row>
    <row r="704" spans="2:14" x14ac:dyDescent="0.25">
      <c r="B704" s="46"/>
      <c r="G704" s="60"/>
      <c r="H704" s="46"/>
      <c r="I704" s="46"/>
      <c r="N704" s="60"/>
    </row>
    <row r="705" spans="2:14" x14ac:dyDescent="0.25">
      <c r="B705" s="46"/>
      <c r="G705" s="60"/>
      <c r="H705" s="46"/>
      <c r="I705" s="46"/>
      <c r="N705" s="60"/>
    </row>
    <row r="706" spans="2:14" x14ac:dyDescent="0.25">
      <c r="B706" s="46"/>
      <c r="G706" s="60"/>
      <c r="H706" s="46"/>
      <c r="I706" s="46"/>
      <c r="N706" s="60"/>
    </row>
    <row r="707" spans="2:14" x14ac:dyDescent="0.25">
      <c r="B707" s="46"/>
      <c r="G707" s="60"/>
      <c r="H707" s="46"/>
      <c r="I707" s="46"/>
      <c r="N707" s="60"/>
    </row>
    <row r="708" spans="2:14" x14ac:dyDescent="0.25">
      <c r="B708" s="46"/>
      <c r="G708" s="60"/>
      <c r="H708" s="46"/>
      <c r="I708" s="46"/>
      <c r="N708" s="60"/>
    </row>
    <row r="709" spans="2:14" x14ac:dyDescent="0.25">
      <c r="B709" s="46"/>
      <c r="G709" s="60"/>
      <c r="H709" s="46"/>
      <c r="I709" s="46"/>
      <c r="N709" s="60"/>
    </row>
    <row r="710" spans="2:14" x14ac:dyDescent="0.25">
      <c r="B710" s="46"/>
      <c r="G710" s="60"/>
      <c r="H710" s="46"/>
      <c r="I710" s="46"/>
      <c r="N710" s="60"/>
    </row>
    <row r="711" spans="2:14" x14ac:dyDescent="0.25">
      <c r="B711" s="46"/>
      <c r="G711" s="60"/>
      <c r="H711" s="46"/>
      <c r="I711" s="46"/>
      <c r="N711" s="60"/>
    </row>
    <row r="712" spans="2:14" x14ac:dyDescent="0.25">
      <c r="B712" s="46"/>
      <c r="G712" s="60"/>
      <c r="H712" s="46"/>
      <c r="I712" s="46"/>
      <c r="N712" s="60"/>
    </row>
    <row r="713" spans="2:14" x14ac:dyDescent="0.25">
      <c r="B713" s="46"/>
      <c r="G713" s="60"/>
      <c r="H713" s="46"/>
      <c r="I713" s="46"/>
      <c r="N713" s="60"/>
    </row>
    <row r="714" spans="2:14" x14ac:dyDescent="0.25">
      <c r="B714" s="46"/>
      <c r="G714" s="60"/>
      <c r="H714" s="46"/>
      <c r="I714" s="46"/>
      <c r="N714" s="60"/>
    </row>
    <row r="715" spans="2:14" x14ac:dyDescent="0.25">
      <c r="B715" s="46"/>
      <c r="G715" s="60"/>
      <c r="H715" s="46"/>
      <c r="I715" s="46"/>
      <c r="N715" s="60"/>
    </row>
    <row r="716" spans="2:14" x14ac:dyDescent="0.25">
      <c r="B716" s="46"/>
      <c r="G716" s="60"/>
      <c r="H716" s="46"/>
      <c r="I716" s="46"/>
      <c r="N716" s="60"/>
    </row>
    <row r="717" spans="2:14" x14ac:dyDescent="0.25">
      <c r="B717" s="46"/>
      <c r="G717" s="60"/>
      <c r="H717" s="46"/>
      <c r="I717" s="46"/>
      <c r="N717" s="60"/>
    </row>
    <row r="718" spans="2:14" x14ac:dyDescent="0.25">
      <c r="B718" s="46"/>
      <c r="G718" s="60"/>
      <c r="H718" s="46"/>
      <c r="I718" s="46"/>
      <c r="N718" s="60"/>
    </row>
    <row r="719" spans="2:14" x14ac:dyDescent="0.25">
      <c r="B719" s="46"/>
      <c r="G719" s="60"/>
      <c r="H719" s="46"/>
      <c r="I719" s="46"/>
      <c r="N719" s="60"/>
    </row>
    <row r="720" spans="2:14" x14ac:dyDescent="0.25">
      <c r="B720" s="46"/>
      <c r="G720" s="60"/>
      <c r="H720" s="46"/>
      <c r="I720" s="46"/>
      <c r="N720" s="60"/>
    </row>
    <row r="721" spans="2:14" x14ac:dyDescent="0.25">
      <c r="B721" s="46"/>
      <c r="G721" s="60"/>
      <c r="H721" s="46"/>
      <c r="I721" s="46"/>
      <c r="N721" s="60"/>
    </row>
    <row r="722" spans="2:14" x14ac:dyDescent="0.25">
      <c r="B722" s="46"/>
      <c r="G722" s="60"/>
      <c r="H722" s="46"/>
      <c r="I722" s="46"/>
      <c r="N722" s="60"/>
    </row>
    <row r="723" spans="2:14" x14ac:dyDescent="0.25">
      <c r="B723" s="46"/>
      <c r="G723" s="60"/>
      <c r="H723" s="46"/>
      <c r="I723" s="46"/>
      <c r="N723" s="60"/>
    </row>
    <row r="724" spans="2:14" x14ac:dyDescent="0.25">
      <c r="B724" s="46"/>
      <c r="G724" s="60"/>
      <c r="H724" s="46"/>
      <c r="I724" s="46"/>
      <c r="N724" s="60"/>
    </row>
    <row r="725" spans="2:14" x14ac:dyDescent="0.25">
      <c r="B725" s="46"/>
      <c r="G725" s="60"/>
      <c r="H725" s="46"/>
      <c r="I725" s="46"/>
      <c r="N725" s="60"/>
    </row>
    <row r="726" spans="2:14" x14ac:dyDescent="0.25">
      <c r="B726" s="46"/>
      <c r="G726" s="60"/>
      <c r="H726" s="46"/>
      <c r="I726" s="46"/>
      <c r="N726" s="60"/>
    </row>
    <row r="727" spans="2:14" x14ac:dyDescent="0.25">
      <c r="B727" s="46"/>
      <c r="G727" s="60"/>
      <c r="H727" s="46"/>
      <c r="I727" s="46"/>
      <c r="N727" s="60"/>
    </row>
    <row r="728" spans="2:14" x14ac:dyDescent="0.25">
      <c r="B728" s="46"/>
      <c r="G728" s="60"/>
      <c r="H728" s="46"/>
      <c r="I728" s="46"/>
      <c r="N728" s="60"/>
    </row>
    <row r="729" spans="2:14" x14ac:dyDescent="0.25">
      <c r="B729" s="46"/>
      <c r="G729" s="60"/>
      <c r="H729" s="46"/>
      <c r="I729" s="46"/>
      <c r="N729" s="60"/>
    </row>
    <row r="730" spans="2:14" x14ac:dyDescent="0.25">
      <c r="B730" s="46"/>
      <c r="G730" s="60"/>
      <c r="H730" s="46"/>
      <c r="I730" s="46"/>
      <c r="N730" s="60"/>
    </row>
    <row r="731" spans="2:14" x14ac:dyDescent="0.25">
      <c r="B731" s="46"/>
      <c r="G731" s="60"/>
      <c r="H731" s="46"/>
      <c r="I731" s="46"/>
      <c r="N731" s="60"/>
    </row>
    <row r="732" spans="2:14" x14ac:dyDescent="0.25">
      <c r="B732" s="46"/>
      <c r="G732" s="60"/>
      <c r="H732" s="46"/>
      <c r="I732" s="46"/>
      <c r="N732" s="60"/>
    </row>
    <row r="733" spans="2:14" x14ac:dyDescent="0.25">
      <c r="B733" s="46"/>
      <c r="G733" s="60"/>
      <c r="H733" s="46"/>
      <c r="I733" s="46"/>
      <c r="N733" s="60"/>
    </row>
    <row r="734" spans="2:14" x14ac:dyDescent="0.25">
      <c r="B734" s="46"/>
      <c r="G734" s="60"/>
      <c r="H734" s="46"/>
      <c r="I734" s="46"/>
      <c r="N734" s="60"/>
    </row>
    <row r="735" spans="2:14" x14ac:dyDescent="0.25">
      <c r="B735" s="46"/>
      <c r="G735" s="60"/>
      <c r="H735" s="46"/>
      <c r="I735" s="46"/>
      <c r="N735" s="60"/>
    </row>
    <row r="736" spans="2:14" x14ac:dyDescent="0.25">
      <c r="B736" s="46"/>
      <c r="G736" s="60"/>
      <c r="H736" s="46"/>
      <c r="I736" s="46"/>
      <c r="N736" s="60"/>
    </row>
    <row r="737" spans="2:14" x14ac:dyDescent="0.25">
      <c r="B737" s="46"/>
      <c r="G737" s="60"/>
      <c r="H737" s="46"/>
      <c r="I737" s="46"/>
      <c r="N737" s="60"/>
    </row>
    <row r="738" spans="2:14" x14ac:dyDescent="0.25">
      <c r="B738" s="46"/>
      <c r="G738" s="60"/>
      <c r="H738" s="46"/>
      <c r="I738" s="46"/>
      <c r="N738" s="60"/>
    </row>
    <row r="739" spans="2:14" x14ac:dyDescent="0.25">
      <c r="B739" s="46"/>
      <c r="G739" s="60"/>
      <c r="H739" s="46"/>
      <c r="I739" s="46"/>
      <c r="N739" s="60"/>
    </row>
    <row r="740" spans="2:14" x14ac:dyDescent="0.25">
      <c r="B740" s="46"/>
      <c r="G740" s="60"/>
      <c r="H740" s="46"/>
      <c r="I740" s="46"/>
      <c r="N740" s="60"/>
    </row>
    <row r="741" spans="2:14" x14ac:dyDescent="0.25">
      <c r="B741" s="46"/>
      <c r="G741" s="60"/>
      <c r="H741" s="46"/>
      <c r="I741" s="46"/>
      <c r="N741" s="60"/>
    </row>
    <row r="742" spans="2:14" x14ac:dyDescent="0.25">
      <c r="B742" s="46"/>
      <c r="G742" s="60"/>
      <c r="H742" s="46"/>
      <c r="I742" s="46"/>
      <c r="N742" s="60"/>
    </row>
    <row r="743" spans="2:14" x14ac:dyDescent="0.25">
      <c r="B743" s="46"/>
      <c r="G743" s="60"/>
      <c r="H743" s="46"/>
      <c r="I743" s="46"/>
      <c r="N743" s="60"/>
    </row>
    <row r="744" spans="2:14" x14ac:dyDescent="0.25">
      <c r="B744" s="46"/>
      <c r="G744" s="60"/>
      <c r="H744" s="46"/>
      <c r="I744" s="46"/>
      <c r="N744" s="60"/>
    </row>
    <row r="745" spans="2:14" x14ac:dyDescent="0.25">
      <c r="B745" s="46"/>
      <c r="G745" s="60"/>
      <c r="H745" s="46"/>
      <c r="I745" s="46"/>
      <c r="N745" s="60"/>
    </row>
    <row r="746" spans="2:14" x14ac:dyDescent="0.25">
      <c r="B746" s="46"/>
      <c r="G746" s="60"/>
      <c r="H746" s="46"/>
      <c r="I746" s="46"/>
      <c r="N746" s="60"/>
    </row>
    <row r="747" spans="2:14" x14ac:dyDescent="0.25">
      <c r="B747" s="46"/>
      <c r="G747" s="60"/>
      <c r="H747" s="46"/>
      <c r="I747" s="46"/>
      <c r="N747" s="60"/>
    </row>
    <row r="748" spans="2:14" x14ac:dyDescent="0.25">
      <c r="B748" s="46"/>
      <c r="G748" s="60"/>
      <c r="H748" s="46"/>
      <c r="I748" s="46"/>
      <c r="N748" s="60"/>
    </row>
    <row r="749" spans="2:14" x14ac:dyDescent="0.25">
      <c r="B749" s="46"/>
      <c r="G749" s="60"/>
      <c r="H749" s="46"/>
      <c r="I749" s="46"/>
      <c r="N749" s="60"/>
    </row>
    <row r="750" spans="2:14" x14ac:dyDescent="0.25">
      <c r="B750" s="46"/>
      <c r="G750" s="60"/>
      <c r="H750" s="46"/>
      <c r="I750" s="46"/>
      <c r="N750" s="60"/>
    </row>
    <row r="751" spans="2:14" x14ac:dyDescent="0.25">
      <c r="B751" s="46"/>
      <c r="G751" s="60"/>
      <c r="H751" s="46"/>
      <c r="I751" s="46"/>
      <c r="N751" s="60"/>
    </row>
    <row r="752" spans="2:14" x14ac:dyDescent="0.25">
      <c r="B752" s="46"/>
      <c r="G752" s="60"/>
      <c r="H752" s="46"/>
      <c r="I752" s="46"/>
      <c r="N752" s="60"/>
    </row>
    <row r="753" spans="2:14" x14ac:dyDescent="0.25">
      <c r="B753" s="46"/>
      <c r="G753" s="60"/>
      <c r="H753" s="46"/>
      <c r="I753" s="46"/>
      <c r="N753" s="60"/>
    </row>
    <row r="754" spans="2:14" x14ac:dyDescent="0.25">
      <c r="B754" s="46"/>
      <c r="G754" s="60"/>
      <c r="H754" s="46"/>
      <c r="I754" s="46"/>
      <c r="N754" s="60"/>
    </row>
    <row r="755" spans="2:14" x14ac:dyDescent="0.25">
      <c r="B755" s="46"/>
      <c r="G755" s="60"/>
      <c r="H755" s="46"/>
      <c r="I755" s="46"/>
      <c r="N755" s="60"/>
    </row>
    <row r="756" spans="2:14" x14ac:dyDescent="0.25">
      <c r="B756" s="46"/>
      <c r="G756" s="60"/>
      <c r="H756" s="46"/>
      <c r="I756" s="46"/>
      <c r="N756" s="60"/>
    </row>
    <row r="757" spans="2:14" x14ac:dyDescent="0.25">
      <c r="B757" s="46"/>
      <c r="G757" s="60"/>
      <c r="H757" s="46"/>
      <c r="I757" s="46"/>
      <c r="N757" s="60"/>
    </row>
    <row r="758" spans="2:14" x14ac:dyDescent="0.25">
      <c r="B758" s="46"/>
      <c r="G758" s="60"/>
      <c r="H758" s="46"/>
      <c r="I758" s="46"/>
      <c r="N758" s="60"/>
    </row>
    <row r="759" spans="2:14" x14ac:dyDescent="0.25">
      <c r="B759" s="46"/>
      <c r="G759" s="60"/>
      <c r="H759" s="46"/>
      <c r="I759" s="46"/>
      <c r="N759" s="60"/>
    </row>
    <row r="760" spans="2:14" x14ac:dyDescent="0.25">
      <c r="B760" s="46"/>
      <c r="G760" s="60"/>
      <c r="H760" s="46"/>
      <c r="I760" s="46"/>
      <c r="N760" s="60"/>
    </row>
    <row r="761" spans="2:14" x14ac:dyDescent="0.25">
      <c r="B761" s="46"/>
      <c r="G761" s="60"/>
      <c r="H761" s="46"/>
      <c r="I761" s="46"/>
      <c r="N761" s="60"/>
    </row>
    <row r="762" spans="2:14" x14ac:dyDescent="0.25">
      <c r="B762" s="46"/>
      <c r="G762" s="60"/>
      <c r="H762" s="46"/>
      <c r="I762" s="46"/>
      <c r="N762" s="60"/>
    </row>
    <row r="763" spans="2:14" x14ac:dyDescent="0.25">
      <c r="B763" s="46"/>
      <c r="G763" s="60"/>
      <c r="H763" s="46"/>
      <c r="I763" s="46"/>
      <c r="N763" s="60"/>
    </row>
    <row r="764" spans="2:14" x14ac:dyDescent="0.25">
      <c r="B764" s="46"/>
      <c r="G764" s="60"/>
      <c r="H764" s="46"/>
      <c r="I764" s="46"/>
      <c r="N764" s="60"/>
    </row>
    <row r="765" spans="2:14" x14ac:dyDescent="0.25">
      <c r="B765" s="46"/>
      <c r="G765" s="60"/>
      <c r="H765" s="46"/>
      <c r="I765" s="46"/>
      <c r="N765" s="60"/>
    </row>
    <row r="766" spans="2:14" x14ac:dyDescent="0.25">
      <c r="B766" s="46"/>
      <c r="G766" s="60"/>
      <c r="H766" s="46"/>
      <c r="I766" s="46"/>
      <c r="N766" s="60"/>
    </row>
    <row r="767" spans="2:14" x14ac:dyDescent="0.25">
      <c r="B767" s="46"/>
      <c r="G767" s="60"/>
      <c r="H767" s="46"/>
      <c r="I767" s="46"/>
      <c r="N767" s="60"/>
    </row>
    <row r="768" spans="2:14" x14ac:dyDescent="0.25">
      <c r="B768" s="46"/>
      <c r="G768" s="60"/>
      <c r="H768" s="46"/>
      <c r="I768" s="46"/>
      <c r="N768" s="60"/>
    </row>
    <row r="769" spans="2:14" x14ac:dyDescent="0.25">
      <c r="B769" s="46"/>
      <c r="G769" s="60"/>
      <c r="H769" s="46"/>
      <c r="I769" s="46"/>
      <c r="N769" s="60"/>
    </row>
    <row r="770" spans="2:14" x14ac:dyDescent="0.25">
      <c r="B770" s="46"/>
      <c r="G770" s="60"/>
      <c r="H770" s="46"/>
      <c r="I770" s="46"/>
      <c r="N770" s="60"/>
    </row>
    <row r="771" spans="2:14" x14ac:dyDescent="0.25">
      <c r="B771" s="46"/>
      <c r="G771" s="60"/>
      <c r="H771" s="46"/>
      <c r="I771" s="46"/>
      <c r="N771" s="60"/>
    </row>
    <row r="772" spans="2:14" x14ac:dyDescent="0.25">
      <c r="B772" s="46"/>
      <c r="G772" s="60"/>
      <c r="H772" s="46"/>
      <c r="I772" s="46"/>
      <c r="N772" s="60"/>
    </row>
    <row r="773" spans="2:14" x14ac:dyDescent="0.25">
      <c r="B773" s="46"/>
      <c r="G773" s="60"/>
      <c r="H773" s="46"/>
      <c r="I773" s="46"/>
      <c r="N773" s="60"/>
    </row>
    <row r="774" spans="2:14" x14ac:dyDescent="0.25">
      <c r="B774" s="46"/>
      <c r="G774" s="60"/>
      <c r="H774" s="46"/>
      <c r="I774" s="46"/>
      <c r="N774" s="60"/>
    </row>
    <row r="775" spans="2:14" x14ac:dyDescent="0.25">
      <c r="B775" s="46"/>
      <c r="G775" s="60"/>
      <c r="H775" s="46"/>
      <c r="I775" s="46"/>
      <c r="N775" s="60"/>
    </row>
    <row r="776" spans="2:14" x14ac:dyDescent="0.25">
      <c r="B776" s="46"/>
      <c r="G776" s="60"/>
      <c r="H776" s="46"/>
      <c r="I776" s="46"/>
      <c r="N776" s="60"/>
    </row>
    <row r="777" spans="2:14" x14ac:dyDescent="0.25">
      <c r="B777" s="46"/>
      <c r="G777" s="60"/>
      <c r="H777" s="46"/>
      <c r="I777" s="46"/>
      <c r="N777" s="60"/>
    </row>
    <row r="778" spans="2:14" x14ac:dyDescent="0.25">
      <c r="B778" s="46"/>
      <c r="G778" s="60"/>
      <c r="H778" s="46"/>
      <c r="I778" s="46"/>
      <c r="N778" s="60"/>
    </row>
    <row r="779" spans="2:14" x14ac:dyDescent="0.25">
      <c r="B779" s="46"/>
      <c r="G779" s="60"/>
      <c r="H779" s="46"/>
      <c r="I779" s="46"/>
      <c r="N779" s="60"/>
    </row>
    <row r="780" spans="2:14" x14ac:dyDescent="0.25">
      <c r="B780" s="46"/>
      <c r="G780" s="60"/>
      <c r="H780" s="46"/>
      <c r="I780" s="46"/>
      <c r="N780" s="60"/>
    </row>
    <row r="781" spans="2:14" x14ac:dyDescent="0.25">
      <c r="B781" s="46"/>
      <c r="G781" s="60"/>
      <c r="H781" s="46"/>
      <c r="I781" s="46"/>
      <c r="N781" s="60"/>
    </row>
    <row r="782" spans="2:14" x14ac:dyDescent="0.25">
      <c r="B782" s="46"/>
      <c r="G782" s="60"/>
      <c r="H782" s="46"/>
      <c r="I782" s="46"/>
      <c r="N782" s="60"/>
    </row>
    <row r="783" spans="2:14" x14ac:dyDescent="0.25">
      <c r="B783" s="46"/>
      <c r="G783" s="60"/>
      <c r="H783" s="46"/>
      <c r="I783" s="46"/>
      <c r="N783" s="60"/>
    </row>
    <row r="784" spans="2:14" x14ac:dyDescent="0.25">
      <c r="B784" s="46"/>
      <c r="G784" s="60"/>
      <c r="H784" s="46"/>
      <c r="I784" s="46"/>
      <c r="N784" s="60"/>
    </row>
    <row r="785" spans="2:14" x14ac:dyDescent="0.25">
      <c r="B785" s="46"/>
      <c r="G785" s="60"/>
      <c r="H785" s="46"/>
      <c r="I785" s="46"/>
      <c r="N785" s="60"/>
    </row>
    <row r="786" spans="2:14" x14ac:dyDescent="0.25">
      <c r="B786" s="46"/>
      <c r="G786" s="60"/>
      <c r="H786" s="46"/>
      <c r="I786" s="46"/>
      <c r="N786" s="60"/>
    </row>
    <row r="787" spans="2:14" x14ac:dyDescent="0.25">
      <c r="B787" s="46"/>
      <c r="G787" s="60"/>
      <c r="H787" s="46"/>
      <c r="I787" s="46"/>
      <c r="N787" s="60"/>
    </row>
    <row r="788" spans="2:14" x14ac:dyDescent="0.25">
      <c r="B788" s="46"/>
      <c r="G788" s="60"/>
      <c r="H788" s="46"/>
      <c r="I788" s="46"/>
      <c r="N788" s="60"/>
    </row>
    <row r="789" spans="2:14" x14ac:dyDescent="0.25">
      <c r="B789" s="46"/>
      <c r="G789" s="60"/>
      <c r="H789" s="46"/>
      <c r="I789" s="46"/>
      <c r="N789" s="60"/>
    </row>
    <row r="790" spans="2:14" x14ac:dyDescent="0.25">
      <c r="B790" s="46"/>
      <c r="G790" s="60"/>
      <c r="H790" s="46"/>
      <c r="I790" s="46"/>
      <c r="N790" s="60"/>
    </row>
    <row r="791" spans="2:14" x14ac:dyDescent="0.25">
      <c r="B791" s="46"/>
      <c r="G791" s="60"/>
      <c r="H791" s="46"/>
      <c r="I791" s="46"/>
      <c r="N791" s="60"/>
    </row>
    <row r="792" spans="2:14" x14ac:dyDescent="0.25">
      <c r="B792" s="46"/>
      <c r="G792" s="60"/>
      <c r="H792" s="46"/>
      <c r="I792" s="46"/>
      <c r="N792" s="60"/>
    </row>
    <row r="793" spans="2:14" x14ac:dyDescent="0.25">
      <c r="B793" s="46"/>
      <c r="G793" s="60"/>
      <c r="H793" s="46"/>
      <c r="I793" s="46"/>
      <c r="N793" s="60"/>
    </row>
    <row r="794" spans="2:14" x14ac:dyDescent="0.25">
      <c r="B794" s="46"/>
      <c r="G794" s="60"/>
      <c r="H794" s="46"/>
      <c r="I794" s="46"/>
      <c r="N794" s="60"/>
    </row>
    <row r="795" spans="2:14" x14ac:dyDescent="0.25">
      <c r="B795" s="46"/>
      <c r="G795" s="60"/>
      <c r="H795" s="46"/>
      <c r="I795" s="46"/>
      <c r="N795" s="60"/>
    </row>
    <row r="796" spans="2:14" x14ac:dyDescent="0.25">
      <c r="B796" s="46"/>
      <c r="G796" s="60"/>
      <c r="H796" s="46"/>
      <c r="I796" s="46"/>
      <c r="N796" s="60"/>
    </row>
    <row r="797" spans="2:14" x14ac:dyDescent="0.25">
      <c r="B797" s="46"/>
      <c r="G797" s="60"/>
      <c r="H797" s="46"/>
      <c r="I797" s="46"/>
      <c r="N797" s="60"/>
    </row>
    <row r="798" spans="2:14" x14ac:dyDescent="0.25">
      <c r="B798" s="46"/>
      <c r="G798" s="60"/>
      <c r="H798" s="46"/>
      <c r="I798" s="46"/>
      <c r="N798" s="60"/>
    </row>
    <row r="799" spans="2:14" x14ac:dyDescent="0.25">
      <c r="B799" s="46"/>
      <c r="G799" s="60"/>
      <c r="H799" s="46"/>
      <c r="I799" s="46"/>
      <c r="N799" s="60"/>
    </row>
    <row r="800" spans="2:14" x14ac:dyDescent="0.25">
      <c r="B800" s="46"/>
      <c r="G800" s="60"/>
      <c r="H800" s="46"/>
      <c r="I800" s="46"/>
      <c r="N800" s="60"/>
    </row>
    <row r="801" spans="2:14" x14ac:dyDescent="0.25">
      <c r="B801" s="46"/>
      <c r="G801" s="60"/>
      <c r="H801" s="46"/>
      <c r="I801" s="46"/>
      <c r="N801" s="60"/>
    </row>
    <row r="802" spans="2:14" x14ac:dyDescent="0.25">
      <c r="B802" s="46"/>
      <c r="G802" s="60"/>
      <c r="H802" s="46"/>
      <c r="I802" s="46"/>
      <c r="N802" s="60"/>
    </row>
    <row r="803" spans="2:14" x14ac:dyDescent="0.25">
      <c r="B803" s="46"/>
      <c r="G803" s="60"/>
      <c r="H803" s="46"/>
      <c r="I803" s="46"/>
      <c r="N803" s="60"/>
    </row>
    <row r="804" spans="2:14" x14ac:dyDescent="0.25">
      <c r="B804" s="46"/>
      <c r="G804" s="60"/>
      <c r="H804" s="46"/>
      <c r="I804" s="46"/>
      <c r="N804" s="60"/>
    </row>
    <row r="805" spans="2:14" x14ac:dyDescent="0.25">
      <c r="B805" s="46"/>
      <c r="G805" s="60"/>
      <c r="H805" s="46"/>
      <c r="I805" s="46"/>
      <c r="N805" s="60"/>
    </row>
    <row r="806" spans="2:14" x14ac:dyDescent="0.25">
      <c r="B806" s="46"/>
      <c r="G806" s="60"/>
      <c r="H806" s="46"/>
      <c r="I806" s="46"/>
      <c r="N806" s="60"/>
    </row>
    <row r="807" spans="2:14" x14ac:dyDescent="0.25">
      <c r="B807" s="46"/>
      <c r="G807" s="60"/>
      <c r="H807" s="46"/>
      <c r="I807" s="46"/>
      <c r="N807" s="60"/>
    </row>
    <row r="808" spans="2:14" x14ac:dyDescent="0.25">
      <c r="B808" s="46"/>
      <c r="G808" s="60"/>
      <c r="H808" s="46"/>
      <c r="I808" s="46"/>
      <c r="N808" s="60"/>
    </row>
    <row r="809" spans="2:14" x14ac:dyDescent="0.25">
      <c r="B809" s="46"/>
      <c r="G809" s="60"/>
      <c r="H809" s="46"/>
      <c r="I809" s="46"/>
      <c r="N809" s="60"/>
    </row>
    <row r="810" spans="2:14" x14ac:dyDescent="0.25">
      <c r="B810" s="46"/>
      <c r="G810" s="60"/>
      <c r="H810" s="46"/>
      <c r="I810" s="46"/>
      <c r="N810" s="60"/>
    </row>
    <row r="811" spans="2:14" x14ac:dyDescent="0.25">
      <c r="B811" s="46"/>
      <c r="G811" s="60"/>
      <c r="H811" s="46"/>
      <c r="I811" s="46"/>
      <c r="N811" s="60"/>
    </row>
    <row r="812" spans="2:14" x14ac:dyDescent="0.25">
      <c r="B812" s="46"/>
      <c r="G812" s="60"/>
      <c r="H812" s="46"/>
      <c r="I812" s="46"/>
      <c r="N812" s="60"/>
    </row>
    <row r="813" spans="2:14" x14ac:dyDescent="0.25">
      <c r="B813" s="46"/>
      <c r="G813" s="60"/>
      <c r="H813" s="46"/>
      <c r="I813" s="46"/>
      <c r="N813" s="60"/>
    </row>
    <row r="814" spans="2:14" x14ac:dyDescent="0.25">
      <c r="B814" s="46"/>
      <c r="G814" s="60"/>
      <c r="H814" s="46"/>
      <c r="I814" s="46"/>
      <c r="N814" s="60"/>
    </row>
    <row r="815" spans="2:14" x14ac:dyDescent="0.25">
      <c r="B815" s="46"/>
      <c r="G815" s="60"/>
      <c r="H815" s="46"/>
      <c r="I815" s="46"/>
      <c r="N815" s="60"/>
    </row>
    <row r="816" spans="2:14" x14ac:dyDescent="0.25">
      <c r="B816" s="46"/>
      <c r="G816" s="60"/>
      <c r="H816" s="46"/>
      <c r="I816" s="46"/>
      <c r="N816" s="60"/>
    </row>
    <row r="817" spans="2:14" x14ac:dyDescent="0.25">
      <c r="B817" s="46"/>
      <c r="G817" s="60"/>
      <c r="H817" s="46"/>
      <c r="I817" s="46"/>
      <c r="N817" s="60"/>
    </row>
    <row r="818" spans="2:14" x14ac:dyDescent="0.25">
      <c r="B818" s="46"/>
      <c r="G818" s="60"/>
      <c r="H818" s="46"/>
      <c r="I818" s="46"/>
      <c r="N818" s="60"/>
    </row>
    <row r="819" spans="2:14" x14ac:dyDescent="0.25">
      <c r="B819" s="46"/>
      <c r="G819" s="60"/>
      <c r="H819" s="46"/>
      <c r="I819" s="46"/>
      <c r="N819" s="60"/>
    </row>
    <row r="820" spans="2:14" x14ac:dyDescent="0.25">
      <c r="B820" s="46"/>
      <c r="G820" s="60"/>
      <c r="H820" s="46"/>
      <c r="I820" s="46"/>
      <c r="N820" s="60"/>
    </row>
    <row r="821" spans="2:14" x14ac:dyDescent="0.25">
      <c r="B821" s="46"/>
      <c r="G821" s="60"/>
      <c r="H821" s="46"/>
      <c r="I821" s="46"/>
      <c r="N821" s="60"/>
    </row>
    <row r="822" spans="2:14" x14ac:dyDescent="0.25">
      <c r="B822" s="46"/>
      <c r="G822" s="60"/>
      <c r="H822" s="46"/>
      <c r="I822" s="46"/>
      <c r="N822" s="60"/>
    </row>
    <row r="823" spans="2:14" x14ac:dyDescent="0.25">
      <c r="B823" s="46"/>
      <c r="G823" s="60"/>
      <c r="H823" s="46"/>
      <c r="I823" s="46"/>
      <c r="N823" s="60"/>
    </row>
    <row r="824" spans="2:14" x14ac:dyDescent="0.25">
      <c r="B824" s="46"/>
      <c r="G824" s="60"/>
      <c r="H824" s="46"/>
      <c r="I824" s="46"/>
      <c r="N824" s="60"/>
    </row>
    <row r="825" spans="2:14" x14ac:dyDescent="0.25">
      <c r="B825" s="46"/>
      <c r="G825" s="60"/>
      <c r="H825" s="46"/>
      <c r="I825" s="46"/>
      <c r="N825" s="60"/>
    </row>
    <row r="826" spans="2:14" x14ac:dyDescent="0.25">
      <c r="B826" s="46"/>
      <c r="G826" s="60"/>
      <c r="H826" s="46"/>
      <c r="I826" s="46"/>
      <c r="N826" s="60"/>
    </row>
    <row r="827" spans="2:14" x14ac:dyDescent="0.25">
      <c r="B827" s="46"/>
      <c r="G827" s="60"/>
      <c r="H827" s="46"/>
      <c r="I827" s="46"/>
      <c r="N827" s="60"/>
    </row>
    <row r="828" spans="2:14" x14ac:dyDescent="0.25">
      <c r="B828" s="46"/>
      <c r="G828" s="60"/>
      <c r="H828" s="46"/>
      <c r="I828" s="46"/>
      <c r="N828" s="60"/>
    </row>
    <row r="829" spans="2:14" x14ac:dyDescent="0.25">
      <c r="B829" s="46"/>
      <c r="G829" s="60"/>
      <c r="H829" s="46"/>
      <c r="I829" s="46"/>
      <c r="N829" s="60"/>
    </row>
    <row r="830" spans="2:14" x14ac:dyDescent="0.25">
      <c r="B830" s="46"/>
      <c r="G830" s="60"/>
      <c r="H830" s="46"/>
      <c r="I830" s="46"/>
      <c r="N830" s="60"/>
    </row>
    <row r="831" spans="2:14" x14ac:dyDescent="0.25">
      <c r="B831" s="46"/>
      <c r="G831" s="60"/>
      <c r="H831" s="46"/>
      <c r="I831" s="46"/>
      <c r="N831" s="60"/>
    </row>
    <row r="832" spans="2:14" x14ac:dyDescent="0.25">
      <c r="B832" s="46"/>
      <c r="G832" s="60"/>
      <c r="H832" s="46"/>
      <c r="I832" s="46"/>
      <c r="N832" s="60"/>
    </row>
    <row r="833" spans="2:14" x14ac:dyDescent="0.25">
      <c r="B833" s="46"/>
      <c r="G833" s="60"/>
      <c r="H833" s="46"/>
      <c r="I833" s="46"/>
      <c r="N833" s="60"/>
    </row>
    <row r="834" spans="2:14" x14ac:dyDescent="0.25">
      <c r="B834" s="46"/>
      <c r="G834" s="60"/>
      <c r="H834" s="46"/>
      <c r="I834" s="46"/>
      <c r="N834" s="60"/>
    </row>
    <row r="835" spans="2:14" x14ac:dyDescent="0.25">
      <c r="B835" s="46"/>
      <c r="G835" s="60"/>
      <c r="H835" s="46"/>
      <c r="I835" s="46"/>
      <c r="N835" s="60"/>
    </row>
    <row r="836" spans="2:14" x14ac:dyDescent="0.25">
      <c r="B836" s="46"/>
      <c r="G836" s="60"/>
      <c r="H836" s="46"/>
      <c r="I836" s="46"/>
      <c r="N836" s="60"/>
    </row>
    <row r="837" spans="2:14" x14ac:dyDescent="0.25">
      <c r="B837" s="46"/>
      <c r="G837" s="60"/>
      <c r="H837" s="46"/>
      <c r="I837" s="46"/>
      <c r="N837" s="60"/>
    </row>
    <row r="838" spans="2:14" x14ac:dyDescent="0.25">
      <c r="B838" s="46"/>
      <c r="G838" s="60"/>
      <c r="H838" s="46"/>
      <c r="I838" s="46"/>
      <c r="N838" s="60"/>
    </row>
    <row r="839" spans="2:14" x14ac:dyDescent="0.25">
      <c r="B839" s="46"/>
      <c r="G839" s="60"/>
      <c r="H839" s="46"/>
      <c r="I839" s="46"/>
      <c r="N839" s="60"/>
    </row>
    <row r="840" spans="2:14" x14ac:dyDescent="0.25">
      <c r="B840" s="46"/>
      <c r="G840" s="60"/>
      <c r="H840" s="46"/>
      <c r="I840" s="46"/>
      <c r="N840" s="60"/>
    </row>
    <row r="841" spans="2:14" x14ac:dyDescent="0.25">
      <c r="B841" s="46"/>
      <c r="G841" s="60"/>
      <c r="H841" s="46"/>
      <c r="I841" s="46"/>
      <c r="N841" s="60"/>
    </row>
    <row r="842" spans="2:14" x14ac:dyDescent="0.25">
      <c r="B842" s="46"/>
      <c r="G842" s="60"/>
      <c r="H842" s="46"/>
      <c r="I842" s="46"/>
      <c r="N842" s="60"/>
    </row>
    <row r="843" spans="2:14" x14ac:dyDescent="0.25">
      <c r="B843" s="46"/>
      <c r="G843" s="60"/>
      <c r="H843" s="46"/>
      <c r="I843" s="46"/>
      <c r="N843" s="60"/>
    </row>
    <row r="844" spans="2:14" x14ac:dyDescent="0.25">
      <c r="B844" s="46"/>
      <c r="G844" s="60"/>
      <c r="H844" s="46"/>
      <c r="I844" s="46"/>
      <c r="N844" s="60"/>
    </row>
    <row r="845" spans="2:14" x14ac:dyDescent="0.25">
      <c r="B845" s="46"/>
      <c r="G845" s="60"/>
      <c r="H845" s="46"/>
      <c r="I845" s="46"/>
      <c r="N845" s="60"/>
    </row>
    <row r="846" spans="2:14" x14ac:dyDescent="0.25">
      <c r="B846" s="46"/>
      <c r="G846" s="60"/>
      <c r="H846" s="46"/>
      <c r="I846" s="46"/>
      <c r="N846" s="60"/>
    </row>
    <row r="847" spans="2:14" x14ac:dyDescent="0.25">
      <c r="B847" s="46"/>
      <c r="G847" s="60"/>
      <c r="H847" s="46"/>
      <c r="I847" s="46"/>
      <c r="N847" s="60"/>
    </row>
    <row r="848" spans="2:14" x14ac:dyDescent="0.25">
      <c r="B848" s="46"/>
      <c r="G848" s="60"/>
      <c r="H848" s="46"/>
      <c r="I848" s="46"/>
      <c r="N848" s="60"/>
    </row>
    <row r="849" spans="2:14" x14ac:dyDescent="0.25">
      <c r="B849" s="46"/>
      <c r="G849" s="60"/>
      <c r="H849" s="46"/>
      <c r="I849" s="46"/>
      <c r="N849" s="60"/>
    </row>
    <row r="850" spans="2:14" x14ac:dyDescent="0.25">
      <c r="B850" s="46"/>
      <c r="G850" s="60"/>
      <c r="H850" s="46"/>
      <c r="I850" s="46"/>
      <c r="N850" s="60"/>
    </row>
    <row r="851" spans="2:14" x14ac:dyDescent="0.25">
      <c r="B851" s="46"/>
      <c r="G851" s="60"/>
      <c r="H851" s="46"/>
      <c r="I851" s="46"/>
      <c r="N851" s="60"/>
    </row>
    <row r="852" spans="2:14" x14ac:dyDescent="0.25">
      <c r="B852" s="46"/>
      <c r="G852" s="60"/>
      <c r="H852" s="46"/>
      <c r="I852" s="46"/>
      <c r="N852" s="60"/>
    </row>
    <row r="853" spans="2:14" x14ac:dyDescent="0.25">
      <c r="B853" s="46"/>
      <c r="G853" s="60"/>
      <c r="H853" s="46"/>
      <c r="I853" s="46"/>
      <c r="N853" s="60"/>
    </row>
    <row r="854" spans="2:14" x14ac:dyDescent="0.25">
      <c r="B854" s="46"/>
      <c r="G854" s="60"/>
      <c r="H854" s="46"/>
      <c r="I854" s="46"/>
      <c r="N854" s="60"/>
    </row>
    <row r="855" spans="2:14" x14ac:dyDescent="0.25">
      <c r="B855" s="46"/>
      <c r="G855" s="60"/>
      <c r="H855" s="46"/>
      <c r="I855" s="46"/>
      <c r="N855" s="60"/>
    </row>
    <row r="856" spans="2:14" x14ac:dyDescent="0.25">
      <c r="B856" s="46"/>
      <c r="G856" s="60"/>
      <c r="H856" s="46"/>
      <c r="I856" s="46"/>
      <c r="N856" s="60"/>
    </row>
    <row r="857" spans="2:14" x14ac:dyDescent="0.25">
      <c r="B857" s="46"/>
      <c r="G857" s="60"/>
      <c r="H857" s="46"/>
      <c r="I857" s="46"/>
      <c r="N857" s="60"/>
    </row>
    <row r="858" spans="2:14" x14ac:dyDescent="0.25">
      <c r="B858" s="46"/>
      <c r="G858" s="60"/>
      <c r="H858" s="46"/>
      <c r="I858" s="46"/>
      <c r="N858" s="60"/>
    </row>
    <row r="859" spans="2:14" x14ac:dyDescent="0.25">
      <c r="B859" s="46"/>
      <c r="G859" s="60"/>
      <c r="H859" s="46"/>
      <c r="I859" s="46"/>
      <c r="N859" s="60"/>
    </row>
    <row r="860" spans="2:14" x14ac:dyDescent="0.25">
      <c r="B860" s="46"/>
      <c r="G860" s="60"/>
      <c r="H860" s="46"/>
      <c r="I860" s="46"/>
      <c r="N860" s="60"/>
    </row>
    <row r="861" spans="2:14" x14ac:dyDescent="0.25">
      <c r="B861" s="46"/>
      <c r="G861" s="60"/>
      <c r="H861" s="46"/>
      <c r="I861" s="46"/>
      <c r="N861" s="60"/>
    </row>
    <row r="862" spans="2:14" x14ac:dyDescent="0.25">
      <c r="B862" s="46"/>
      <c r="G862" s="60"/>
      <c r="H862" s="46"/>
      <c r="I862" s="46"/>
      <c r="N862" s="60"/>
    </row>
    <row r="863" spans="2:14" x14ac:dyDescent="0.25">
      <c r="B863" s="46"/>
      <c r="G863" s="60"/>
      <c r="H863" s="46"/>
      <c r="I863" s="46"/>
      <c r="N863" s="60"/>
    </row>
    <row r="864" spans="2:14" x14ac:dyDescent="0.25">
      <c r="B864" s="46"/>
      <c r="G864" s="60"/>
      <c r="H864" s="46"/>
      <c r="I864" s="46"/>
      <c r="N864" s="60"/>
    </row>
    <row r="865" spans="2:14" x14ac:dyDescent="0.25">
      <c r="B865" s="46"/>
      <c r="G865" s="60"/>
      <c r="H865" s="46"/>
      <c r="I865" s="46"/>
      <c r="N865" s="60"/>
    </row>
    <row r="866" spans="2:14" x14ac:dyDescent="0.25">
      <c r="B866" s="46"/>
      <c r="G866" s="60"/>
      <c r="H866" s="46"/>
      <c r="I866" s="46"/>
      <c r="N866" s="60"/>
    </row>
    <row r="867" spans="2:14" x14ac:dyDescent="0.25">
      <c r="B867" s="46"/>
      <c r="G867" s="60"/>
      <c r="H867" s="46"/>
      <c r="I867" s="46"/>
      <c r="N867" s="60"/>
    </row>
    <row r="868" spans="2:14" x14ac:dyDescent="0.25">
      <c r="B868" s="46"/>
      <c r="G868" s="60"/>
      <c r="H868" s="46"/>
      <c r="I868" s="46"/>
      <c r="N868" s="60"/>
    </row>
    <row r="869" spans="2:14" x14ac:dyDescent="0.25">
      <c r="B869" s="46"/>
      <c r="G869" s="60"/>
      <c r="H869" s="46"/>
      <c r="I869" s="46"/>
      <c r="N869" s="60"/>
    </row>
    <row r="870" spans="2:14" x14ac:dyDescent="0.25">
      <c r="B870" s="46"/>
      <c r="G870" s="60"/>
      <c r="H870" s="46"/>
      <c r="I870" s="46"/>
      <c r="N870" s="60"/>
    </row>
    <row r="871" spans="2:14" x14ac:dyDescent="0.25">
      <c r="B871" s="46"/>
      <c r="G871" s="60"/>
      <c r="H871" s="46"/>
      <c r="I871" s="46"/>
      <c r="N871" s="60"/>
    </row>
    <row r="872" spans="2:14" x14ac:dyDescent="0.25">
      <c r="B872" s="46"/>
      <c r="G872" s="60"/>
      <c r="H872" s="46"/>
      <c r="I872" s="46"/>
      <c r="N872" s="60"/>
    </row>
    <row r="873" spans="2:14" x14ac:dyDescent="0.25">
      <c r="B873" s="46"/>
      <c r="G873" s="60"/>
      <c r="H873" s="46"/>
      <c r="I873" s="46"/>
      <c r="N873" s="60"/>
    </row>
    <row r="874" spans="2:14" x14ac:dyDescent="0.25">
      <c r="B874" s="46"/>
      <c r="G874" s="60"/>
      <c r="H874" s="46"/>
      <c r="I874" s="46"/>
      <c r="N874" s="60"/>
    </row>
    <row r="875" spans="2:14" x14ac:dyDescent="0.25">
      <c r="B875" s="46"/>
      <c r="G875" s="60"/>
      <c r="H875" s="46"/>
      <c r="I875" s="46"/>
      <c r="N875" s="60"/>
    </row>
    <row r="876" spans="2:14" x14ac:dyDescent="0.25">
      <c r="B876" s="46"/>
      <c r="G876" s="60"/>
      <c r="H876" s="46"/>
      <c r="I876" s="46"/>
      <c r="N876" s="60"/>
    </row>
    <row r="877" spans="2:14" x14ac:dyDescent="0.25">
      <c r="B877" s="46"/>
      <c r="G877" s="60"/>
      <c r="H877" s="46"/>
      <c r="I877" s="46"/>
      <c r="N877" s="60"/>
    </row>
    <row r="878" spans="2:14" x14ac:dyDescent="0.25">
      <c r="B878" s="46"/>
      <c r="G878" s="60"/>
      <c r="H878" s="46"/>
      <c r="I878" s="46"/>
      <c r="N878" s="60"/>
    </row>
    <row r="879" spans="2:14" x14ac:dyDescent="0.25">
      <c r="B879" s="46"/>
      <c r="G879" s="60"/>
      <c r="H879" s="46"/>
      <c r="I879" s="46"/>
      <c r="N879" s="60"/>
    </row>
    <row r="880" spans="2:14" x14ac:dyDescent="0.25">
      <c r="B880" s="46"/>
      <c r="G880" s="60"/>
      <c r="H880" s="46"/>
      <c r="I880" s="46"/>
      <c r="N880" s="60"/>
    </row>
    <row r="881" spans="2:14" x14ac:dyDescent="0.25">
      <c r="B881" s="46"/>
      <c r="G881" s="60"/>
      <c r="H881" s="46"/>
      <c r="I881" s="46"/>
      <c r="N881" s="60"/>
    </row>
    <row r="882" spans="2:14" x14ac:dyDescent="0.25">
      <c r="B882" s="46"/>
      <c r="G882" s="60"/>
      <c r="H882" s="46"/>
      <c r="I882" s="46"/>
      <c r="N882" s="60"/>
    </row>
    <row r="883" spans="2:14" x14ac:dyDescent="0.25">
      <c r="B883" s="46"/>
      <c r="G883" s="60"/>
      <c r="H883" s="46"/>
      <c r="I883" s="46"/>
      <c r="N883" s="60"/>
    </row>
    <row r="884" spans="2:14" x14ac:dyDescent="0.25">
      <c r="B884" s="46"/>
      <c r="G884" s="60"/>
      <c r="H884" s="46"/>
      <c r="I884" s="46"/>
      <c r="N884" s="60"/>
    </row>
    <row r="885" spans="2:14" x14ac:dyDescent="0.25">
      <c r="B885" s="46"/>
      <c r="G885" s="60"/>
      <c r="H885" s="46"/>
      <c r="I885" s="46"/>
      <c r="N885" s="60"/>
    </row>
    <row r="886" spans="2:14" x14ac:dyDescent="0.25">
      <c r="B886" s="46"/>
      <c r="G886" s="60"/>
      <c r="H886" s="46"/>
      <c r="I886" s="46"/>
      <c r="N886" s="60"/>
    </row>
    <row r="887" spans="2:14" x14ac:dyDescent="0.25">
      <c r="B887" s="46"/>
      <c r="G887" s="60"/>
      <c r="H887" s="46"/>
      <c r="I887" s="46"/>
      <c r="N887" s="60"/>
    </row>
    <row r="888" spans="2:14" x14ac:dyDescent="0.25">
      <c r="B888" s="46"/>
      <c r="G888" s="60"/>
      <c r="H888" s="46"/>
      <c r="I888" s="46"/>
      <c r="N888" s="60"/>
    </row>
    <row r="889" spans="2:14" x14ac:dyDescent="0.25">
      <c r="B889" s="46"/>
      <c r="G889" s="60"/>
      <c r="H889" s="46"/>
      <c r="I889" s="46"/>
      <c r="N889" s="60"/>
    </row>
    <row r="890" spans="2:14" x14ac:dyDescent="0.25">
      <c r="B890" s="46"/>
      <c r="G890" s="60"/>
      <c r="H890" s="46"/>
      <c r="I890" s="46"/>
      <c r="N890" s="60"/>
    </row>
    <row r="891" spans="2:14" x14ac:dyDescent="0.25">
      <c r="B891" s="46"/>
      <c r="G891" s="60"/>
      <c r="H891" s="46"/>
      <c r="I891" s="46"/>
      <c r="N891" s="60"/>
    </row>
    <row r="892" spans="2:14" x14ac:dyDescent="0.25">
      <c r="B892" s="46"/>
      <c r="G892" s="60"/>
      <c r="H892" s="46"/>
      <c r="I892" s="46"/>
      <c r="N892" s="60"/>
    </row>
    <row r="893" spans="2:14" x14ac:dyDescent="0.25">
      <c r="B893" s="46"/>
      <c r="G893" s="60"/>
      <c r="H893" s="46"/>
      <c r="I893" s="46"/>
      <c r="N893" s="60"/>
    </row>
    <row r="894" spans="2:14" x14ac:dyDescent="0.25">
      <c r="B894" s="46"/>
      <c r="G894" s="60"/>
      <c r="H894" s="46"/>
      <c r="I894" s="46"/>
      <c r="N894" s="60"/>
    </row>
    <row r="895" spans="2:14" x14ac:dyDescent="0.25">
      <c r="B895" s="46"/>
      <c r="G895" s="60"/>
      <c r="H895" s="46"/>
      <c r="I895" s="46"/>
      <c r="N895" s="60"/>
    </row>
    <row r="896" spans="2:14" x14ac:dyDescent="0.25">
      <c r="B896" s="46"/>
      <c r="G896" s="60"/>
      <c r="H896" s="46"/>
      <c r="I896" s="46"/>
      <c r="N896" s="60"/>
    </row>
    <row r="897" spans="2:14" x14ac:dyDescent="0.25">
      <c r="B897" s="46"/>
      <c r="G897" s="60"/>
      <c r="H897" s="46"/>
      <c r="I897" s="46"/>
      <c r="N897" s="60"/>
    </row>
    <row r="898" spans="2:14" x14ac:dyDescent="0.25">
      <c r="B898" s="46"/>
      <c r="G898" s="60"/>
      <c r="H898" s="46"/>
      <c r="I898" s="46"/>
      <c r="N898" s="60"/>
    </row>
    <row r="899" spans="2:14" x14ac:dyDescent="0.25">
      <c r="B899" s="46"/>
      <c r="G899" s="60"/>
      <c r="H899" s="46"/>
      <c r="I899" s="46"/>
      <c r="N899" s="60"/>
    </row>
    <row r="900" spans="2:14" x14ac:dyDescent="0.25">
      <c r="B900" s="46"/>
      <c r="G900" s="60"/>
      <c r="H900" s="46"/>
      <c r="I900" s="46"/>
      <c r="N900" s="60"/>
    </row>
    <row r="901" spans="2:14" x14ac:dyDescent="0.25">
      <c r="B901" s="46"/>
      <c r="G901" s="60"/>
      <c r="H901" s="46"/>
      <c r="I901" s="46"/>
      <c r="N901" s="60"/>
    </row>
    <row r="902" spans="2:14" x14ac:dyDescent="0.25">
      <c r="B902" s="46"/>
      <c r="G902" s="60"/>
      <c r="H902" s="46"/>
      <c r="I902" s="46"/>
      <c r="N902" s="60"/>
    </row>
    <row r="903" spans="2:14" x14ac:dyDescent="0.25">
      <c r="B903" s="46"/>
      <c r="G903" s="60"/>
      <c r="H903" s="46"/>
      <c r="I903" s="46"/>
      <c r="N903" s="60"/>
    </row>
    <row r="904" spans="2:14" x14ac:dyDescent="0.25">
      <c r="B904" s="46"/>
      <c r="G904" s="60"/>
      <c r="H904" s="46"/>
      <c r="I904" s="46"/>
      <c r="N904" s="60"/>
    </row>
    <row r="905" spans="2:14" x14ac:dyDescent="0.25">
      <c r="B905" s="46"/>
      <c r="G905" s="60"/>
      <c r="H905" s="46"/>
      <c r="I905" s="46"/>
      <c r="N905" s="60"/>
    </row>
    <row r="906" spans="2:14" x14ac:dyDescent="0.25">
      <c r="B906" s="46"/>
      <c r="G906" s="60"/>
      <c r="H906" s="46"/>
      <c r="I906" s="46"/>
      <c r="N906" s="60"/>
    </row>
    <row r="907" spans="2:14" x14ac:dyDescent="0.25">
      <c r="B907" s="46"/>
      <c r="G907" s="60"/>
      <c r="H907" s="46"/>
      <c r="I907" s="46"/>
      <c r="N907" s="60"/>
    </row>
    <row r="908" spans="2:14" x14ac:dyDescent="0.25">
      <c r="B908" s="46"/>
      <c r="G908" s="60"/>
      <c r="H908" s="46"/>
      <c r="I908" s="46"/>
      <c r="N908" s="60"/>
    </row>
    <row r="909" spans="2:14" x14ac:dyDescent="0.25">
      <c r="B909" s="46"/>
      <c r="G909" s="60"/>
      <c r="H909" s="46"/>
      <c r="I909" s="46"/>
      <c r="N909" s="60"/>
    </row>
    <row r="910" spans="2:14" x14ac:dyDescent="0.25">
      <c r="B910" s="46"/>
      <c r="G910" s="60"/>
      <c r="H910" s="46"/>
      <c r="I910" s="46"/>
      <c r="N910" s="60"/>
    </row>
    <row r="911" spans="2:14" x14ac:dyDescent="0.25">
      <c r="B911" s="46"/>
      <c r="G911" s="60"/>
      <c r="H911" s="46"/>
      <c r="I911" s="46"/>
      <c r="N911" s="60"/>
    </row>
    <row r="912" spans="2:14" x14ac:dyDescent="0.25">
      <c r="B912" s="46"/>
      <c r="G912" s="60"/>
      <c r="H912" s="46"/>
      <c r="I912" s="46"/>
      <c r="N912" s="60"/>
    </row>
    <row r="913" spans="2:14" x14ac:dyDescent="0.25">
      <c r="B913" s="46"/>
      <c r="G913" s="60"/>
      <c r="H913" s="46"/>
      <c r="I913" s="46"/>
      <c r="N913" s="60"/>
    </row>
    <row r="914" spans="2:14" x14ac:dyDescent="0.25">
      <c r="B914" s="46"/>
      <c r="G914" s="60"/>
      <c r="H914" s="46"/>
      <c r="I914" s="46"/>
      <c r="N914" s="60"/>
    </row>
    <row r="915" spans="2:14" x14ac:dyDescent="0.25">
      <c r="B915" s="46"/>
      <c r="G915" s="60"/>
      <c r="H915" s="46"/>
      <c r="I915" s="46"/>
      <c r="N915" s="60"/>
    </row>
    <row r="916" spans="2:14" x14ac:dyDescent="0.25">
      <c r="B916" s="46"/>
      <c r="G916" s="60"/>
      <c r="H916" s="46"/>
      <c r="I916" s="46"/>
      <c r="N916" s="60"/>
    </row>
    <row r="917" spans="2:14" x14ac:dyDescent="0.25">
      <c r="B917" s="46"/>
      <c r="G917" s="60"/>
      <c r="H917" s="46"/>
      <c r="I917" s="46"/>
      <c r="N917" s="60"/>
    </row>
    <row r="918" spans="2:14" x14ac:dyDescent="0.25">
      <c r="B918" s="46"/>
      <c r="G918" s="60"/>
      <c r="H918" s="46"/>
      <c r="I918" s="46"/>
      <c r="N918" s="60"/>
    </row>
    <row r="919" spans="2:14" x14ac:dyDescent="0.25">
      <c r="B919" s="46"/>
      <c r="G919" s="60"/>
      <c r="H919" s="46"/>
      <c r="I919" s="46"/>
      <c r="N919" s="60"/>
    </row>
    <row r="920" spans="2:14" x14ac:dyDescent="0.25">
      <c r="B920" s="46"/>
      <c r="G920" s="60"/>
      <c r="H920" s="46"/>
      <c r="I920" s="46"/>
      <c r="N920" s="60"/>
    </row>
    <row r="921" spans="2:14" x14ac:dyDescent="0.25">
      <c r="B921" s="46"/>
      <c r="G921" s="60"/>
      <c r="H921" s="46"/>
      <c r="I921" s="46"/>
      <c r="N921" s="60"/>
    </row>
    <row r="922" spans="2:14" x14ac:dyDescent="0.25">
      <c r="B922" s="46"/>
      <c r="G922" s="60"/>
      <c r="H922" s="46"/>
      <c r="I922" s="46"/>
      <c r="N922" s="60"/>
    </row>
    <row r="923" spans="2:14" x14ac:dyDescent="0.25">
      <c r="B923" s="46"/>
      <c r="G923" s="60"/>
      <c r="H923" s="46"/>
      <c r="I923" s="46"/>
      <c r="N923" s="60"/>
    </row>
    <row r="924" spans="2:14" x14ac:dyDescent="0.25">
      <c r="B924" s="46"/>
      <c r="G924" s="60"/>
      <c r="H924" s="46"/>
      <c r="I924" s="46"/>
      <c r="N924" s="60"/>
    </row>
    <row r="925" spans="2:14" x14ac:dyDescent="0.25">
      <c r="B925" s="46"/>
      <c r="G925" s="60"/>
      <c r="H925" s="46"/>
      <c r="I925" s="46"/>
      <c r="N925" s="60"/>
    </row>
    <row r="926" spans="2:14" x14ac:dyDescent="0.25">
      <c r="B926" s="46"/>
      <c r="G926" s="60"/>
      <c r="H926" s="46"/>
      <c r="I926" s="46"/>
      <c r="N926" s="60"/>
    </row>
    <row r="927" spans="2:14" x14ac:dyDescent="0.25">
      <c r="B927" s="46"/>
      <c r="G927" s="60"/>
      <c r="H927" s="46"/>
      <c r="I927" s="46"/>
      <c r="N927" s="60"/>
    </row>
    <row r="928" spans="2:14" x14ac:dyDescent="0.25">
      <c r="B928" s="46"/>
      <c r="G928" s="60"/>
      <c r="H928" s="46"/>
      <c r="I928" s="46"/>
      <c r="N928" s="60"/>
    </row>
    <row r="929" spans="2:14" x14ac:dyDescent="0.25">
      <c r="B929" s="46"/>
      <c r="G929" s="60"/>
      <c r="H929" s="46"/>
      <c r="I929" s="46"/>
      <c r="N929" s="60"/>
    </row>
    <row r="930" spans="2:14" x14ac:dyDescent="0.25">
      <c r="B930" s="46"/>
      <c r="G930" s="60"/>
      <c r="H930" s="46"/>
      <c r="I930" s="46"/>
      <c r="N930" s="60"/>
    </row>
    <row r="931" spans="2:14" x14ac:dyDescent="0.25">
      <c r="B931" s="46"/>
      <c r="G931" s="60"/>
      <c r="H931" s="46"/>
      <c r="I931" s="46"/>
      <c r="N931" s="60"/>
    </row>
    <row r="932" spans="2:14" x14ac:dyDescent="0.25">
      <c r="B932" s="46"/>
      <c r="G932" s="60"/>
      <c r="H932" s="46"/>
      <c r="I932" s="46"/>
      <c r="N932" s="60"/>
    </row>
    <row r="933" spans="2:14" x14ac:dyDescent="0.25">
      <c r="B933" s="46"/>
      <c r="G933" s="60"/>
      <c r="H933" s="46"/>
      <c r="I933" s="46"/>
      <c r="N933" s="60"/>
    </row>
    <row r="934" spans="2:14" x14ac:dyDescent="0.25">
      <c r="B934" s="46"/>
      <c r="G934" s="60"/>
      <c r="H934" s="46"/>
      <c r="I934" s="46"/>
      <c r="N934" s="60"/>
    </row>
    <row r="935" spans="2:14" x14ac:dyDescent="0.25">
      <c r="B935" s="46"/>
      <c r="G935" s="60"/>
      <c r="H935" s="46"/>
      <c r="I935" s="46"/>
      <c r="N935" s="60"/>
    </row>
    <row r="936" spans="2:14" x14ac:dyDescent="0.25">
      <c r="B936" s="46"/>
      <c r="G936" s="60"/>
      <c r="H936" s="46"/>
      <c r="I936" s="46"/>
      <c r="N936" s="60"/>
    </row>
    <row r="937" spans="2:14" x14ac:dyDescent="0.25">
      <c r="B937" s="46"/>
      <c r="G937" s="60"/>
      <c r="H937" s="46"/>
      <c r="I937" s="46"/>
      <c r="N937" s="60"/>
    </row>
    <row r="938" spans="2:14" x14ac:dyDescent="0.25">
      <c r="B938" s="46"/>
      <c r="G938" s="60"/>
      <c r="H938" s="46"/>
      <c r="I938" s="46"/>
      <c r="N938" s="60"/>
    </row>
    <row r="939" spans="2:14" x14ac:dyDescent="0.25">
      <c r="B939" s="46"/>
      <c r="G939" s="60"/>
      <c r="H939" s="46"/>
      <c r="I939" s="46"/>
      <c r="N939" s="60"/>
    </row>
    <row r="940" spans="2:14" x14ac:dyDescent="0.25">
      <c r="B940" s="46"/>
      <c r="G940" s="60"/>
      <c r="H940" s="46"/>
      <c r="I940" s="46"/>
      <c r="N940" s="60"/>
    </row>
    <row r="941" spans="2:14" x14ac:dyDescent="0.25">
      <c r="B941" s="46"/>
      <c r="G941" s="60"/>
      <c r="H941" s="46"/>
      <c r="I941" s="46"/>
      <c r="N941" s="60"/>
    </row>
    <row r="942" spans="2:14" x14ac:dyDescent="0.25">
      <c r="B942" s="46"/>
      <c r="G942" s="60"/>
      <c r="H942" s="46"/>
      <c r="I942" s="46"/>
      <c r="N942" s="60"/>
    </row>
    <row r="943" spans="2:14" x14ac:dyDescent="0.25">
      <c r="B943" s="46"/>
      <c r="G943" s="60"/>
      <c r="H943" s="46"/>
      <c r="I943" s="46"/>
      <c r="N943" s="60"/>
    </row>
    <row r="944" spans="2:14" x14ac:dyDescent="0.25">
      <c r="B944" s="46"/>
      <c r="G944" s="60"/>
      <c r="H944" s="46"/>
      <c r="I944" s="46"/>
      <c r="N944" s="60"/>
    </row>
    <row r="945" spans="2:14" x14ac:dyDescent="0.25">
      <c r="B945" s="46"/>
      <c r="G945" s="60"/>
      <c r="H945" s="46"/>
      <c r="I945" s="46"/>
      <c r="N945" s="60"/>
    </row>
    <row r="946" spans="2:14" x14ac:dyDescent="0.25">
      <c r="B946" s="46"/>
      <c r="G946" s="60"/>
      <c r="H946" s="46"/>
      <c r="I946" s="46"/>
      <c r="N946" s="60"/>
    </row>
    <row r="947" spans="2:14" x14ac:dyDescent="0.25">
      <c r="B947" s="46"/>
      <c r="G947" s="60"/>
      <c r="H947" s="46"/>
      <c r="I947" s="46"/>
      <c r="N947" s="60"/>
    </row>
    <row r="948" spans="2:14" x14ac:dyDescent="0.25">
      <c r="B948" s="46"/>
      <c r="G948" s="60"/>
      <c r="H948" s="46"/>
      <c r="I948" s="46"/>
      <c r="N948" s="60"/>
    </row>
    <row r="949" spans="2:14" x14ac:dyDescent="0.25">
      <c r="B949" s="46"/>
      <c r="G949" s="60"/>
      <c r="H949" s="46"/>
      <c r="I949" s="46"/>
      <c r="N949" s="60"/>
    </row>
    <row r="950" spans="2:14" x14ac:dyDescent="0.25">
      <c r="B950" s="46"/>
      <c r="G950" s="60"/>
      <c r="H950" s="46"/>
      <c r="I950" s="46"/>
      <c r="N950" s="60"/>
    </row>
    <row r="951" spans="2:14" x14ac:dyDescent="0.25">
      <c r="B951" s="46"/>
      <c r="G951" s="60"/>
      <c r="H951" s="46"/>
      <c r="I951" s="46"/>
      <c r="N951" s="60"/>
    </row>
    <row r="952" spans="2:14" x14ac:dyDescent="0.25">
      <c r="B952" s="46"/>
      <c r="G952" s="60"/>
      <c r="H952" s="46"/>
      <c r="I952" s="46"/>
      <c r="N952" s="60"/>
    </row>
    <row r="953" spans="2:14" x14ac:dyDescent="0.25">
      <c r="B953" s="46"/>
      <c r="G953" s="60"/>
      <c r="H953" s="46"/>
      <c r="I953" s="46"/>
      <c r="N953" s="60"/>
    </row>
    <row r="954" spans="2:14" x14ac:dyDescent="0.25">
      <c r="B954" s="46"/>
      <c r="G954" s="60"/>
      <c r="H954" s="46"/>
      <c r="I954" s="46"/>
      <c r="N954" s="60"/>
    </row>
    <row r="955" spans="2:14" x14ac:dyDescent="0.25">
      <c r="B955" s="46"/>
      <c r="G955" s="60"/>
      <c r="H955" s="46"/>
      <c r="I955" s="46"/>
      <c r="N955" s="60"/>
    </row>
    <row r="956" spans="2:14" x14ac:dyDescent="0.25">
      <c r="B956" s="46"/>
      <c r="G956" s="60"/>
      <c r="H956" s="46"/>
      <c r="I956" s="46"/>
      <c r="N956" s="60"/>
    </row>
    <row r="957" spans="2:14" x14ac:dyDescent="0.25">
      <c r="B957" s="46"/>
      <c r="G957" s="60"/>
      <c r="H957" s="46"/>
      <c r="I957" s="46"/>
      <c r="N957" s="60"/>
    </row>
    <row r="958" spans="2:14" x14ac:dyDescent="0.25">
      <c r="B958" s="46"/>
      <c r="G958" s="60"/>
      <c r="H958" s="46"/>
      <c r="I958" s="46"/>
      <c r="N958" s="60"/>
    </row>
    <row r="959" spans="2:14" x14ac:dyDescent="0.25">
      <c r="B959" s="46"/>
      <c r="G959" s="60"/>
      <c r="H959" s="46"/>
      <c r="I959" s="46"/>
      <c r="N959" s="60"/>
    </row>
    <row r="960" spans="2:14" x14ac:dyDescent="0.25">
      <c r="B960" s="46"/>
      <c r="G960" s="60"/>
      <c r="H960" s="46"/>
      <c r="I960" s="46"/>
      <c r="N960" s="60"/>
    </row>
    <row r="961" spans="2:14" x14ac:dyDescent="0.25">
      <c r="B961" s="46"/>
      <c r="G961" s="60"/>
      <c r="H961" s="46"/>
      <c r="I961" s="46"/>
      <c r="N961" s="60"/>
    </row>
    <row r="962" spans="2:14" x14ac:dyDescent="0.25">
      <c r="B962" s="46"/>
      <c r="G962" s="60"/>
      <c r="H962" s="46"/>
      <c r="I962" s="46"/>
      <c r="N962" s="60"/>
    </row>
    <row r="963" spans="2:14" x14ac:dyDescent="0.25">
      <c r="B963" s="46"/>
      <c r="G963" s="60"/>
      <c r="H963" s="46"/>
      <c r="I963" s="46"/>
      <c r="N963" s="60"/>
    </row>
    <row r="964" spans="2:14" x14ac:dyDescent="0.25">
      <c r="B964" s="46"/>
      <c r="G964" s="60"/>
      <c r="H964" s="46"/>
      <c r="I964" s="46"/>
      <c r="N964" s="60"/>
    </row>
    <row r="965" spans="2:14" x14ac:dyDescent="0.25">
      <c r="B965" s="46"/>
      <c r="G965" s="60"/>
      <c r="H965" s="46"/>
      <c r="I965" s="46"/>
      <c r="N965" s="60"/>
    </row>
    <row r="966" spans="2:14" x14ac:dyDescent="0.25">
      <c r="B966" s="46"/>
      <c r="G966" s="60"/>
      <c r="H966" s="46"/>
      <c r="I966" s="46"/>
      <c r="N966" s="60"/>
    </row>
    <row r="967" spans="2:14" x14ac:dyDescent="0.25">
      <c r="B967" s="46"/>
      <c r="G967" s="60"/>
      <c r="H967" s="46"/>
      <c r="I967" s="46"/>
      <c r="N967" s="60"/>
    </row>
    <row r="968" spans="2:14" x14ac:dyDescent="0.25">
      <c r="B968" s="46"/>
      <c r="G968" s="60"/>
      <c r="H968" s="46"/>
      <c r="I968" s="46"/>
      <c r="N968" s="60"/>
    </row>
    <row r="969" spans="2:14" x14ac:dyDescent="0.25">
      <c r="B969" s="46"/>
      <c r="G969" s="60"/>
      <c r="H969" s="46"/>
      <c r="I969" s="46"/>
      <c r="N969" s="60"/>
    </row>
    <row r="970" spans="2:14" x14ac:dyDescent="0.25">
      <c r="B970" s="46"/>
      <c r="G970" s="60"/>
      <c r="H970" s="46"/>
      <c r="I970" s="46"/>
      <c r="N970" s="60"/>
    </row>
    <row r="971" spans="2:14" x14ac:dyDescent="0.25">
      <c r="B971" s="46"/>
      <c r="G971" s="60"/>
      <c r="H971" s="46"/>
      <c r="I971" s="46"/>
      <c r="N971" s="60"/>
    </row>
    <row r="972" spans="2:14" x14ac:dyDescent="0.25">
      <c r="B972" s="46"/>
      <c r="G972" s="60"/>
      <c r="H972" s="46"/>
      <c r="I972" s="46"/>
      <c r="N972" s="60"/>
    </row>
    <row r="973" spans="2:14" x14ac:dyDescent="0.25">
      <c r="B973" s="46"/>
      <c r="G973" s="60"/>
      <c r="H973" s="46"/>
      <c r="I973" s="46"/>
      <c r="N973" s="60"/>
    </row>
    <row r="974" spans="2:14" x14ac:dyDescent="0.25">
      <c r="B974" s="46"/>
      <c r="G974" s="60"/>
      <c r="H974" s="46"/>
      <c r="I974" s="46"/>
      <c r="N974" s="60"/>
    </row>
    <row r="975" spans="2:14" x14ac:dyDescent="0.25">
      <c r="B975" s="46"/>
      <c r="G975" s="60"/>
      <c r="H975" s="46"/>
      <c r="I975" s="46"/>
      <c r="N975" s="60"/>
    </row>
    <row r="976" spans="2:14" x14ac:dyDescent="0.25">
      <c r="B976" s="46"/>
      <c r="G976" s="60"/>
      <c r="H976" s="46"/>
      <c r="I976" s="46"/>
      <c r="N976" s="60"/>
    </row>
    <row r="977" spans="2:14" x14ac:dyDescent="0.25">
      <c r="B977" s="46"/>
      <c r="G977" s="60"/>
      <c r="H977" s="46"/>
      <c r="I977" s="46"/>
      <c r="N977" s="60"/>
    </row>
    <row r="978" spans="2:14" x14ac:dyDescent="0.25">
      <c r="B978" s="46"/>
      <c r="G978" s="60"/>
      <c r="H978" s="46"/>
      <c r="I978" s="46"/>
      <c r="N978" s="60"/>
    </row>
    <row r="979" spans="2:14" x14ac:dyDescent="0.25">
      <c r="B979" s="46"/>
      <c r="G979" s="60"/>
      <c r="H979" s="46"/>
      <c r="I979" s="46"/>
      <c r="N979" s="60"/>
    </row>
    <row r="980" spans="2:14" x14ac:dyDescent="0.25">
      <c r="B980" s="46"/>
      <c r="G980" s="60"/>
      <c r="H980" s="46"/>
      <c r="I980" s="46"/>
      <c r="N980" s="60"/>
    </row>
    <row r="981" spans="2:14" x14ac:dyDescent="0.25">
      <c r="B981" s="46"/>
      <c r="G981" s="60"/>
      <c r="H981" s="46"/>
      <c r="I981" s="46"/>
      <c r="N981" s="60"/>
    </row>
    <row r="982" spans="2:14" x14ac:dyDescent="0.25">
      <c r="B982" s="46"/>
      <c r="G982" s="60"/>
      <c r="H982" s="46"/>
      <c r="I982" s="46"/>
      <c r="N982" s="60"/>
    </row>
    <row r="983" spans="2:14" x14ac:dyDescent="0.25">
      <c r="B983" s="46"/>
      <c r="G983" s="60"/>
      <c r="H983" s="46"/>
      <c r="I983" s="46"/>
      <c r="N983" s="60"/>
    </row>
    <row r="984" spans="2:14" x14ac:dyDescent="0.25">
      <c r="B984" s="46"/>
      <c r="G984" s="60"/>
      <c r="H984" s="46"/>
      <c r="I984" s="46"/>
      <c r="N984" s="60"/>
    </row>
    <row r="985" spans="2:14" x14ac:dyDescent="0.25">
      <c r="B985" s="46"/>
      <c r="G985" s="60"/>
      <c r="H985" s="46"/>
      <c r="I985" s="46"/>
      <c r="N985" s="60"/>
    </row>
    <row r="986" spans="2:14" x14ac:dyDescent="0.25">
      <c r="B986" s="46"/>
      <c r="G986" s="60"/>
      <c r="H986" s="46"/>
      <c r="I986" s="46"/>
      <c r="N986" s="60"/>
    </row>
    <row r="987" spans="2:14" x14ac:dyDescent="0.25">
      <c r="B987" s="46"/>
      <c r="G987" s="60"/>
      <c r="H987" s="46"/>
      <c r="I987" s="46"/>
      <c r="N987" s="60"/>
    </row>
    <row r="988" spans="2:14" x14ac:dyDescent="0.25">
      <c r="B988" s="46"/>
      <c r="G988" s="60"/>
      <c r="H988" s="46"/>
      <c r="I988" s="46"/>
      <c r="N988" s="60"/>
    </row>
    <row r="989" spans="2:14" x14ac:dyDescent="0.25">
      <c r="B989" s="46"/>
      <c r="G989" s="60"/>
      <c r="H989" s="46"/>
      <c r="I989" s="46"/>
      <c r="N989" s="60"/>
    </row>
    <row r="990" spans="2:14" x14ac:dyDescent="0.25">
      <c r="B990" s="46"/>
      <c r="G990" s="60"/>
      <c r="H990" s="46"/>
      <c r="I990" s="46"/>
      <c r="N990" s="60"/>
    </row>
    <row r="991" spans="2:14" x14ac:dyDescent="0.25">
      <c r="B991" s="46"/>
      <c r="G991" s="60"/>
      <c r="H991" s="46"/>
      <c r="I991" s="46"/>
      <c r="N991" s="60"/>
    </row>
    <row r="992" spans="2:14" x14ac:dyDescent="0.25">
      <c r="B992" s="46"/>
      <c r="G992" s="60"/>
      <c r="H992" s="46"/>
      <c r="I992" s="46"/>
      <c r="N992" s="60"/>
    </row>
    <row r="993" spans="2:14" x14ac:dyDescent="0.25">
      <c r="B993" s="46"/>
      <c r="G993" s="60"/>
      <c r="H993" s="46"/>
      <c r="I993" s="46"/>
      <c r="N993" s="60"/>
    </row>
    <row r="994" spans="2:14" x14ac:dyDescent="0.25">
      <c r="B994" s="46"/>
      <c r="G994" s="60"/>
      <c r="H994" s="46"/>
      <c r="I994" s="46"/>
      <c r="N994" s="60"/>
    </row>
    <row r="995" spans="2:14" x14ac:dyDescent="0.25">
      <c r="B995" s="46"/>
      <c r="G995" s="60"/>
      <c r="H995" s="46"/>
      <c r="I995" s="46"/>
      <c r="N995" s="60"/>
    </row>
    <row r="996" spans="2:14" x14ac:dyDescent="0.25">
      <c r="B996" s="46"/>
      <c r="G996" s="60"/>
      <c r="H996" s="46"/>
      <c r="I996" s="46"/>
      <c r="N996" s="60"/>
    </row>
    <row r="997" spans="2:14" x14ac:dyDescent="0.25">
      <c r="B997" s="46"/>
      <c r="G997" s="60"/>
      <c r="H997" s="46"/>
      <c r="I997" s="46"/>
      <c r="N997" s="60"/>
    </row>
    <row r="998" spans="2:14" x14ac:dyDescent="0.25">
      <c r="B998" s="46"/>
      <c r="G998" s="60"/>
      <c r="H998" s="46"/>
      <c r="I998" s="46"/>
      <c r="N998" s="60"/>
    </row>
    <row r="999" spans="2:14" x14ac:dyDescent="0.25">
      <c r="B999" s="46"/>
      <c r="G999" s="60"/>
      <c r="H999" s="46"/>
      <c r="I999" s="46"/>
      <c r="N999" s="60"/>
    </row>
    <row r="1000" spans="2:14" x14ac:dyDescent="0.25">
      <c r="B1000" s="46"/>
      <c r="G1000" s="60"/>
      <c r="H1000" s="46"/>
      <c r="I1000" s="46"/>
      <c r="N1000" s="60"/>
    </row>
    <row r="1001" spans="2:14" x14ac:dyDescent="0.25">
      <c r="B1001" s="46"/>
      <c r="G1001" s="60"/>
      <c r="H1001" s="46"/>
      <c r="I1001" s="46"/>
      <c r="N1001" s="60"/>
    </row>
    <row r="1002" spans="2:14" x14ac:dyDescent="0.25">
      <c r="B1002" s="46"/>
      <c r="G1002" s="60"/>
      <c r="H1002" s="46"/>
      <c r="I1002" s="46"/>
      <c r="N1002" s="60"/>
    </row>
    <row r="1003" spans="2:14" x14ac:dyDescent="0.25">
      <c r="B1003" s="46"/>
      <c r="G1003" s="60"/>
      <c r="H1003" s="46"/>
      <c r="I1003" s="46"/>
      <c r="N1003" s="60"/>
    </row>
    <row r="1004" spans="2:14" x14ac:dyDescent="0.25">
      <c r="B1004" s="46"/>
      <c r="G1004" s="60"/>
      <c r="H1004" s="46"/>
      <c r="I1004" s="46"/>
      <c r="N1004" s="60"/>
    </row>
    <row r="1005" spans="2:14" x14ac:dyDescent="0.25">
      <c r="B1005" s="46"/>
      <c r="G1005" s="60"/>
      <c r="H1005" s="46"/>
      <c r="I1005" s="46"/>
      <c r="N1005" s="60"/>
    </row>
    <row r="1006" spans="2:14" x14ac:dyDescent="0.25">
      <c r="B1006" s="46"/>
      <c r="G1006" s="60"/>
      <c r="H1006" s="46"/>
      <c r="I1006" s="46"/>
      <c r="N1006" s="60"/>
    </row>
    <row r="1007" spans="2:14" x14ac:dyDescent="0.25">
      <c r="B1007" s="46"/>
      <c r="G1007" s="60"/>
      <c r="H1007" s="46"/>
      <c r="I1007" s="46"/>
      <c r="N1007" s="60"/>
    </row>
    <row r="1008" spans="2:14" x14ac:dyDescent="0.25">
      <c r="B1008" s="46"/>
      <c r="G1008" s="60"/>
      <c r="H1008" s="46"/>
      <c r="I1008" s="46"/>
      <c r="N1008" s="60"/>
    </row>
    <row r="1009" spans="2:14" x14ac:dyDescent="0.25">
      <c r="B1009" s="46"/>
      <c r="G1009" s="60"/>
      <c r="H1009" s="46"/>
      <c r="I1009" s="46"/>
      <c r="N1009" s="60"/>
    </row>
    <row r="1010" spans="2:14" x14ac:dyDescent="0.25">
      <c r="B1010" s="46"/>
      <c r="G1010" s="60"/>
      <c r="H1010" s="46"/>
      <c r="I1010" s="46"/>
      <c r="N1010" s="60"/>
    </row>
    <row r="1011" spans="2:14" x14ac:dyDescent="0.25">
      <c r="B1011" s="46"/>
      <c r="G1011" s="60"/>
      <c r="H1011" s="46"/>
      <c r="I1011" s="46"/>
      <c r="N1011" s="60"/>
    </row>
    <row r="1012" spans="2:14" x14ac:dyDescent="0.25">
      <c r="B1012" s="46"/>
      <c r="G1012" s="60"/>
      <c r="H1012" s="46"/>
      <c r="I1012" s="46"/>
      <c r="N1012" s="60"/>
    </row>
    <row r="1013" spans="2:14" x14ac:dyDescent="0.25">
      <c r="B1013" s="46"/>
      <c r="G1013" s="60"/>
      <c r="H1013" s="46"/>
      <c r="I1013" s="46"/>
      <c r="N1013" s="60"/>
    </row>
    <row r="1014" spans="2:14" x14ac:dyDescent="0.25">
      <c r="B1014" s="46"/>
      <c r="G1014" s="60"/>
      <c r="H1014" s="46"/>
      <c r="I1014" s="46"/>
      <c r="N1014" s="60"/>
    </row>
    <row r="1015" spans="2:14" x14ac:dyDescent="0.25">
      <c r="B1015" s="46"/>
      <c r="G1015" s="60"/>
      <c r="H1015" s="46"/>
      <c r="I1015" s="46"/>
      <c r="N1015" s="60"/>
    </row>
    <row r="1016" spans="2:14" x14ac:dyDescent="0.25">
      <c r="B1016" s="46"/>
      <c r="G1016" s="60"/>
      <c r="H1016" s="46"/>
      <c r="I1016" s="46"/>
      <c r="N1016" s="60"/>
    </row>
    <row r="1017" spans="2:14" x14ac:dyDescent="0.25">
      <c r="B1017" s="46"/>
      <c r="G1017" s="60"/>
      <c r="H1017" s="46"/>
      <c r="I1017" s="46"/>
      <c r="N1017" s="60"/>
    </row>
    <row r="1018" spans="2:14" x14ac:dyDescent="0.25">
      <c r="B1018" s="46"/>
      <c r="G1018" s="60"/>
      <c r="H1018" s="46"/>
      <c r="I1018" s="46"/>
      <c r="N1018" s="60"/>
    </row>
    <row r="1019" spans="2:14" x14ac:dyDescent="0.25">
      <c r="B1019" s="46"/>
      <c r="G1019" s="60"/>
      <c r="H1019" s="46"/>
      <c r="I1019" s="46"/>
      <c r="N1019" s="60"/>
    </row>
    <row r="1020" spans="2:14" x14ac:dyDescent="0.25">
      <c r="B1020" s="46"/>
      <c r="G1020" s="60"/>
      <c r="H1020" s="46"/>
      <c r="I1020" s="46"/>
      <c r="N1020" s="60"/>
    </row>
    <row r="1021" spans="2:14" x14ac:dyDescent="0.25">
      <c r="B1021" s="46"/>
      <c r="G1021" s="60"/>
      <c r="H1021" s="46"/>
      <c r="I1021" s="46"/>
      <c r="N1021" s="60"/>
    </row>
    <row r="1022" spans="2:14" x14ac:dyDescent="0.25">
      <c r="B1022" s="46"/>
      <c r="G1022" s="60"/>
      <c r="H1022" s="46"/>
      <c r="I1022" s="46"/>
      <c r="N1022" s="60"/>
    </row>
    <row r="1023" spans="2:14" x14ac:dyDescent="0.25">
      <c r="B1023" s="46"/>
      <c r="G1023" s="60"/>
      <c r="H1023" s="46"/>
      <c r="I1023" s="46"/>
      <c r="N1023" s="60"/>
    </row>
    <row r="1024" spans="2:14" x14ac:dyDescent="0.25">
      <c r="B1024" s="46"/>
      <c r="G1024" s="60"/>
      <c r="H1024" s="46"/>
      <c r="I1024" s="46"/>
      <c r="N1024" s="60"/>
    </row>
    <row r="1025" spans="2:14" x14ac:dyDescent="0.25">
      <c r="B1025" s="46"/>
      <c r="G1025" s="60"/>
      <c r="H1025" s="46"/>
      <c r="I1025" s="46"/>
      <c r="N1025" s="60"/>
    </row>
    <row r="1026" spans="2:14" x14ac:dyDescent="0.25">
      <c r="B1026" s="46"/>
      <c r="G1026" s="60"/>
      <c r="H1026" s="46"/>
      <c r="I1026" s="46"/>
      <c r="N1026" s="60"/>
    </row>
    <row r="1027" spans="2:14" x14ac:dyDescent="0.25">
      <c r="B1027" s="46"/>
      <c r="G1027" s="60"/>
      <c r="H1027" s="46"/>
      <c r="I1027" s="46"/>
      <c r="N1027" s="60"/>
    </row>
    <row r="1028" spans="2:14" x14ac:dyDescent="0.25">
      <c r="B1028" s="46"/>
      <c r="G1028" s="60"/>
      <c r="H1028" s="46"/>
      <c r="I1028" s="46"/>
      <c r="N1028" s="60"/>
    </row>
    <row r="1029" spans="2:14" x14ac:dyDescent="0.25">
      <c r="B1029" s="46"/>
      <c r="G1029" s="60"/>
      <c r="H1029" s="46"/>
      <c r="I1029" s="46"/>
      <c r="N1029" s="60"/>
    </row>
    <row r="1030" spans="2:14" x14ac:dyDescent="0.25">
      <c r="B1030" s="46"/>
      <c r="G1030" s="60"/>
      <c r="H1030" s="46"/>
      <c r="I1030" s="46"/>
      <c r="N1030" s="60"/>
    </row>
    <row r="1031" spans="2:14" x14ac:dyDescent="0.25">
      <c r="B1031" s="46"/>
      <c r="G1031" s="60"/>
      <c r="H1031" s="46"/>
      <c r="I1031" s="46"/>
      <c r="N1031" s="60"/>
    </row>
    <row r="1032" spans="2:14" x14ac:dyDescent="0.25">
      <c r="B1032" s="46"/>
      <c r="G1032" s="60"/>
      <c r="H1032" s="46"/>
      <c r="I1032" s="46"/>
      <c r="N1032" s="60"/>
    </row>
    <row r="1033" spans="2:14" x14ac:dyDescent="0.25">
      <c r="B1033" s="46"/>
      <c r="G1033" s="60"/>
      <c r="H1033" s="46"/>
      <c r="I1033" s="46"/>
      <c r="N1033" s="60"/>
    </row>
    <row r="1034" spans="2:14" x14ac:dyDescent="0.25">
      <c r="B1034" s="46"/>
      <c r="G1034" s="60"/>
      <c r="H1034" s="46"/>
      <c r="I1034" s="46"/>
      <c r="N1034" s="60"/>
    </row>
    <row r="1035" spans="2:14" x14ac:dyDescent="0.25">
      <c r="B1035" s="46"/>
      <c r="G1035" s="60"/>
      <c r="H1035" s="46"/>
      <c r="I1035" s="46"/>
      <c r="N1035" s="60"/>
    </row>
    <row r="1036" spans="2:14" x14ac:dyDescent="0.25">
      <c r="B1036" s="46"/>
      <c r="G1036" s="60"/>
      <c r="H1036" s="46"/>
      <c r="I1036" s="46"/>
      <c r="N1036" s="60"/>
    </row>
    <row r="1037" spans="2:14" x14ac:dyDescent="0.25">
      <c r="B1037" s="46"/>
      <c r="G1037" s="60"/>
      <c r="H1037" s="46"/>
      <c r="I1037" s="46"/>
      <c r="N1037" s="60"/>
    </row>
    <row r="1038" spans="2:14" x14ac:dyDescent="0.25">
      <c r="B1038" s="46"/>
      <c r="G1038" s="60"/>
      <c r="H1038" s="46"/>
      <c r="I1038" s="46"/>
      <c r="N1038" s="60"/>
    </row>
    <row r="1039" spans="2:14" x14ac:dyDescent="0.25">
      <c r="B1039" s="46"/>
      <c r="G1039" s="60"/>
      <c r="H1039" s="46"/>
      <c r="I1039" s="46"/>
      <c r="N1039" s="60"/>
    </row>
    <row r="1040" spans="2:14" x14ac:dyDescent="0.25">
      <c r="B1040" s="46"/>
      <c r="G1040" s="60"/>
      <c r="H1040" s="46"/>
      <c r="I1040" s="46"/>
      <c r="N1040" s="60"/>
    </row>
    <row r="1041" spans="2:14" x14ac:dyDescent="0.25">
      <c r="B1041" s="46"/>
      <c r="G1041" s="60"/>
      <c r="H1041" s="46"/>
      <c r="I1041" s="46"/>
      <c r="N1041" s="60"/>
    </row>
    <row r="1042" spans="2:14" x14ac:dyDescent="0.25">
      <c r="B1042" s="46"/>
      <c r="G1042" s="60"/>
      <c r="H1042" s="46"/>
      <c r="I1042" s="46"/>
      <c r="N1042" s="60"/>
    </row>
    <row r="1043" spans="2:14" x14ac:dyDescent="0.25">
      <c r="B1043" s="46"/>
      <c r="G1043" s="60"/>
      <c r="H1043" s="46"/>
      <c r="I1043" s="46"/>
      <c r="N1043" s="60"/>
    </row>
    <row r="1044" spans="2:14" x14ac:dyDescent="0.25">
      <c r="B1044" s="46"/>
      <c r="G1044" s="60"/>
      <c r="H1044" s="46"/>
      <c r="I1044" s="46"/>
      <c r="N1044" s="60"/>
    </row>
    <row r="1045" spans="2:14" x14ac:dyDescent="0.25">
      <c r="B1045" s="46"/>
      <c r="G1045" s="60"/>
      <c r="H1045" s="46"/>
      <c r="I1045" s="46"/>
      <c r="N1045" s="60"/>
    </row>
    <row r="1046" spans="2:14" x14ac:dyDescent="0.25">
      <c r="B1046" s="46"/>
      <c r="G1046" s="60"/>
      <c r="H1046" s="46"/>
      <c r="I1046" s="46"/>
      <c r="N1046" s="60"/>
    </row>
    <row r="1047" spans="2:14" x14ac:dyDescent="0.25">
      <c r="B1047" s="46"/>
      <c r="G1047" s="60"/>
      <c r="H1047" s="46"/>
      <c r="I1047" s="46"/>
      <c r="N1047" s="60"/>
    </row>
    <row r="1048" spans="2:14" x14ac:dyDescent="0.25">
      <c r="B1048" s="46"/>
      <c r="G1048" s="60"/>
      <c r="H1048" s="46"/>
      <c r="I1048" s="46"/>
      <c r="N1048" s="60"/>
    </row>
    <row r="1049" spans="2:14" x14ac:dyDescent="0.25">
      <c r="B1049" s="46"/>
      <c r="G1049" s="60"/>
      <c r="H1049" s="46"/>
      <c r="I1049" s="46"/>
      <c r="N1049" s="60"/>
    </row>
    <row r="1050" spans="2:14" x14ac:dyDescent="0.25">
      <c r="B1050" s="46"/>
      <c r="G1050" s="60"/>
      <c r="H1050" s="46"/>
      <c r="I1050" s="46"/>
      <c r="N1050" s="60"/>
    </row>
    <row r="1051" spans="2:14" x14ac:dyDescent="0.25">
      <c r="B1051" s="46"/>
      <c r="G1051" s="60"/>
      <c r="H1051" s="46"/>
      <c r="I1051" s="46"/>
      <c r="N1051" s="60"/>
    </row>
    <row r="1052" spans="2:14" x14ac:dyDescent="0.25">
      <c r="B1052" s="46"/>
      <c r="G1052" s="60"/>
      <c r="H1052" s="46"/>
      <c r="I1052" s="46"/>
      <c r="N1052" s="60"/>
    </row>
    <row r="1053" spans="2:14" x14ac:dyDescent="0.25">
      <c r="B1053" s="46"/>
      <c r="G1053" s="60"/>
      <c r="H1053" s="46"/>
      <c r="I1053" s="46"/>
      <c r="N1053" s="60"/>
    </row>
    <row r="1054" spans="2:14" x14ac:dyDescent="0.25">
      <c r="B1054" s="46"/>
      <c r="G1054" s="60"/>
      <c r="H1054" s="46"/>
      <c r="I1054" s="46"/>
      <c r="N1054" s="60"/>
    </row>
    <row r="1055" spans="2:14" x14ac:dyDescent="0.25">
      <c r="B1055" s="46"/>
      <c r="G1055" s="60"/>
      <c r="H1055" s="46"/>
      <c r="I1055" s="46"/>
      <c r="N1055" s="60"/>
    </row>
    <row r="1056" spans="2:14" x14ac:dyDescent="0.25">
      <c r="B1056" s="46"/>
      <c r="G1056" s="60"/>
      <c r="H1056" s="46"/>
      <c r="I1056" s="46"/>
      <c r="N1056" s="60"/>
    </row>
    <row r="1057" spans="2:14" x14ac:dyDescent="0.25">
      <c r="B1057" s="46"/>
      <c r="G1057" s="60"/>
      <c r="H1057" s="46"/>
      <c r="I1057" s="46"/>
      <c r="N1057" s="60"/>
    </row>
    <row r="1058" spans="2:14" x14ac:dyDescent="0.25">
      <c r="B1058" s="46"/>
      <c r="G1058" s="60"/>
      <c r="H1058" s="46"/>
      <c r="I1058" s="46"/>
      <c r="N1058" s="60"/>
    </row>
    <row r="1059" spans="2:14" x14ac:dyDescent="0.25">
      <c r="B1059" s="46"/>
      <c r="G1059" s="60"/>
      <c r="H1059" s="46"/>
      <c r="I1059" s="46"/>
      <c r="N1059" s="60"/>
    </row>
    <row r="1060" spans="2:14" x14ac:dyDescent="0.25">
      <c r="B1060" s="46"/>
      <c r="G1060" s="60"/>
      <c r="H1060" s="46"/>
      <c r="I1060" s="46"/>
      <c r="N1060" s="60"/>
    </row>
    <row r="1061" spans="2:14" x14ac:dyDescent="0.25">
      <c r="B1061" s="46"/>
      <c r="G1061" s="60"/>
      <c r="H1061" s="46"/>
      <c r="I1061" s="46"/>
      <c r="N1061" s="60"/>
    </row>
    <row r="1062" spans="2:14" x14ac:dyDescent="0.25">
      <c r="B1062" s="46"/>
      <c r="G1062" s="60"/>
      <c r="H1062" s="46"/>
      <c r="I1062" s="46"/>
      <c r="N1062" s="60"/>
    </row>
    <row r="1063" spans="2:14" x14ac:dyDescent="0.25">
      <c r="B1063" s="46"/>
      <c r="G1063" s="60"/>
      <c r="H1063" s="46"/>
      <c r="I1063" s="46"/>
      <c r="N1063" s="60"/>
    </row>
    <row r="1064" spans="2:14" x14ac:dyDescent="0.25">
      <c r="B1064" s="46"/>
      <c r="G1064" s="60"/>
      <c r="H1064" s="46"/>
      <c r="I1064" s="46"/>
      <c r="N1064" s="60"/>
    </row>
    <row r="1065" spans="2:14" x14ac:dyDescent="0.25">
      <c r="B1065" s="46"/>
      <c r="G1065" s="60"/>
      <c r="H1065" s="46"/>
      <c r="I1065" s="46"/>
      <c r="N1065" s="60"/>
    </row>
    <row r="1066" spans="2:14" x14ac:dyDescent="0.25">
      <c r="B1066" s="46"/>
      <c r="G1066" s="60"/>
      <c r="H1066" s="46"/>
      <c r="I1066" s="46"/>
      <c r="N1066" s="60"/>
    </row>
    <row r="1067" spans="2:14" x14ac:dyDescent="0.25">
      <c r="B1067" s="46"/>
      <c r="G1067" s="60"/>
      <c r="H1067" s="46"/>
      <c r="I1067" s="46"/>
      <c r="N1067" s="60"/>
    </row>
    <row r="1068" spans="2:14" x14ac:dyDescent="0.25">
      <c r="B1068" s="46"/>
      <c r="G1068" s="60"/>
      <c r="H1068" s="46"/>
      <c r="I1068" s="46"/>
      <c r="N1068" s="60"/>
    </row>
    <row r="1069" spans="2:14" x14ac:dyDescent="0.25">
      <c r="B1069" s="46"/>
      <c r="G1069" s="60"/>
      <c r="H1069" s="46"/>
      <c r="I1069" s="46"/>
      <c r="N1069" s="60"/>
    </row>
    <row r="1070" spans="2:14" x14ac:dyDescent="0.25">
      <c r="B1070" s="46"/>
      <c r="G1070" s="60"/>
      <c r="H1070" s="46"/>
      <c r="I1070" s="46"/>
      <c r="N1070" s="60"/>
    </row>
    <row r="1071" spans="2:14" x14ac:dyDescent="0.25">
      <c r="B1071" s="46"/>
      <c r="G1071" s="60"/>
      <c r="H1071" s="46"/>
      <c r="I1071" s="46"/>
      <c r="N1071" s="60"/>
    </row>
    <row r="1072" spans="2:14" x14ac:dyDescent="0.25">
      <c r="B1072" s="46"/>
      <c r="G1072" s="60"/>
      <c r="H1072" s="46"/>
      <c r="I1072" s="46"/>
      <c r="N1072" s="60"/>
    </row>
    <row r="1073" spans="2:14" x14ac:dyDescent="0.25">
      <c r="B1073" s="46"/>
      <c r="G1073" s="60"/>
      <c r="H1073" s="46"/>
      <c r="I1073" s="46"/>
      <c r="N1073" s="60"/>
    </row>
    <row r="1074" spans="2:14" x14ac:dyDescent="0.25">
      <c r="B1074" s="46"/>
      <c r="G1074" s="60"/>
      <c r="H1074" s="46"/>
      <c r="I1074" s="46"/>
      <c r="N1074" s="60"/>
    </row>
    <row r="1075" spans="2:14" x14ac:dyDescent="0.25">
      <c r="B1075" s="46"/>
      <c r="G1075" s="60"/>
      <c r="H1075" s="46"/>
      <c r="I1075" s="46"/>
      <c r="N1075" s="60"/>
    </row>
    <row r="1076" spans="2:14" x14ac:dyDescent="0.25">
      <c r="B1076" s="46"/>
      <c r="G1076" s="60"/>
      <c r="H1076" s="46"/>
      <c r="I1076" s="46"/>
      <c r="N1076" s="60"/>
    </row>
    <row r="1077" spans="2:14" x14ac:dyDescent="0.25">
      <c r="B1077" s="46"/>
      <c r="G1077" s="60"/>
      <c r="H1077" s="46"/>
      <c r="I1077" s="46"/>
      <c r="N1077" s="60"/>
    </row>
    <row r="1078" spans="2:14" x14ac:dyDescent="0.25">
      <c r="B1078" s="46"/>
      <c r="G1078" s="60"/>
      <c r="H1078" s="46"/>
      <c r="I1078" s="46"/>
      <c r="N1078" s="60"/>
    </row>
    <row r="1079" spans="2:14" x14ac:dyDescent="0.25">
      <c r="B1079" s="46"/>
      <c r="G1079" s="60"/>
      <c r="H1079" s="46"/>
      <c r="I1079" s="46"/>
      <c r="N1079" s="60"/>
    </row>
    <row r="1080" spans="2:14" x14ac:dyDescent="0.25">
      <c r="B1080" s="46"/>
      <c r="G1080" s="60"/>
      <c r="H1080" s="46"/>
      <c r="I1080" s="46"/>
      <c r="N1080" s="60"/>
    </row>
    <row r="1081" spans="2:14" x14ac:dyDescent="0.25">
      <c r="B1081" s="46"/>
      <c r="G1081" s="60"/>
      <c r="H1081" s="46"/>
      <c r="I1081" s="46"/>
      <c r="N1081" s="60"/>
    </row>
    <row r="1082" spans="2:14" x14ac:dyDescent="0.25">
      <c r="B1082" s="46"/>
      <c r="G1082" s="60"/>
      <c r="H1082" s="46"/>
      <c r="I1082" s="46"/>
      <c r="N1082" s="60"/>
    </row>
    <row r="1083" spans="2:14" x14ac:dyDescent="0.25">
      <c r="B1083" s="46"/>
      <c r="G1083" s="60"/>
      <c r="H1083" s="46"/>
      <c r="I1083" s="46"/>
      <c r="N1083" s="60"/>
    </row>
    <row r="1084" spans="2:14" x14ac:dyDescent="0.25">
      <c r="B1084" s="46"/>
      <c r="G1084" s="60"/>
      <c r="H1084" s="46"/>
      <c r="I1084" s="46"/>
      <c r="N1084" s="60"/>
    </row>
    <row r="1085" spans="2:14" x14ac:dyDescent="0.25">
      <c r="B1085" s="46"/>
      <c r="G1085" s="60"/>
      <c r="H1085" s="46"/>
      <c r="I1085" s="46"/>
      <c r="N1085" s="60"/>
    </row>
    <row r="1086" spans="2:14" x14ac:dyDescent="0.25">
      <c r="B1086" s="46"/>
      <c r="G1086" s="60"/>
      <c r="H1086" s="46"/>
      <c r="I1086" s="46"/>
      <c r="N1086" s="60"/>
    </row>
    <row r="1087" spans="2:14" x14ac:dyDescent="0.25">
      <c r="B1087" s="46"/>
      <c r="G1087" s="60"/>
      <c r="H1087" s="46"/>
      <c r="I1087" s="46"/>
      <c r="N1087" s="60"/>
    </row>
    <row r="1088" spans="2:14" x14ac:dyDescent="0.25">
      <c r="B1088" s="46"/>
      <c r="G1088" s="60"/>
      <c r="H1088" s="46"/>
      <c r="I1088" s="46"/>
      <c r="N1088" s="60"/>
    </row>
    <row r="1089" spans="2:14" x14ac:dyDescent="0.25">
      <c r="B1089" s="46"/>
      <c r="G1089" s="60"/>
      <c r="H1089" s="46"/>
      <c r="I1089" s="46"/>
      <c r="N1089" s="60"/>
    </row>
    <row r="1090" spans="2:14" x14ac:dyDescent="0.25">
      <c r="B1090" s="46"/>
      <c r="G1090" s="60"/>
      <c r="H1090" s="46"/>
      <c r="I1090" s="46"/>
      <c r="N1090" s="60"/>
    </row>
    <row r="1091" spans="2:14" x14ac:dyDescent="0.25">
      <c r="B1091" s="46"/>
      <c r="G1091" s="60"/>
      <c r="H1091" s="46"/>
      <c r="I1091" s="46"/>
      <c r="N1091" s="60"/>
    </row>
    <row r="1092" spans="2:14" x14ac:dyDescent="0.25">
      <c r="B1092" s="46"/>
      <c r="G1092" s="60"/>
      <c r="H1092" s="46"/>
      <c r="I1092" s="46"/>
      <c r="N1092" s="60"/>
    </row>
    <row r="1093" spans="2:14" x14ac:dyDescent="0.25">
      <c r="B1093" s="46"/>
      <c r="G1093" s="60"/>
      <c r="H1093" s="46"/>
      <c r="I1093" s="46"/>
      <c r="N1093" s="60"/>
    </row>
    <row r="1094" spans="2:14" x14ac:dyDescent="0.25">
      <c r="B1094" s="46"/>
      <c r="G1094" s="60"/>
      <c r="H1094" s="46"/>
      <c r="I1094" s="46"/>
      <c r="N1094" s="60"/>
    </row>
    <row r="1095" spans="2:14" x14ac:dyDescent="0.25">
      <c r="B1095" s="46"/>
      <c r="G1095" s="60"/>
      <c r="H1095" s="46"/>
      <c r="I1095" s="46"/>
      <c r="N1095" s="60"/>
    </row>
    <row r="1096" spans="2:14" x14ac:dyDescent="0.25">
      <c r="B1096" s="46"/>
      <c r="G1096" s="60"/>
      <c r="H1096" s="46"/>
      <c r="I1096" s="46"/>
      <c r="N1096" s="60"/>
    </row>
    <row r="1097" spans="2:14" x14ac:dyDescent="0.25">
      <c r="B1097" s="46"/>
      <c r="G1097" s="60"/>
      <c r="H1097" s="46"/>
      <c r="I1097" s="46"/>
      <c r="N1097" s="60"/>
    </row>
    <row r="1098" spans="2:14" x14ac:dyDescent="0.25">
      <c r="B1098" s="46"/>
      <c r="G1098" s="60"/>
      <c r="H1098" s="46"/>
      <c r="I1098" s="46"/>
      <c r="N1098" s="60"/>
    </row>
    <row r="1099" spans="2:14" x14ac:dyDescent="0.25">
      <c r="B1099" s="46"/>
      <c r="G1099" s="60"/>
      <c r="H1099" s="46"/>
      <c r="I1099" s="46"/>
      <c r="N1099" s="60"/>
    </row>
    <row r="1100" spans="2:14" x14ac:dyDescent="0.25">
      <c r="B1100" s="46"/>
      <c r="G1100" s="60"/>
      <c r="H1100" s="46"/>
      <c r="I1100" s="46"/>
      <c r="N1100" s="60"/>
    </row>
    <row r="1101" spans="2:14" x14ac:dyDescent="0.25">
      <c r="B1101" s="46"/>
      <c r="G1101" s="60"/>
      <c r="H1101" s="46"/>
      <c r="I1101" s="46"/>
      <c r="N1101" s="60"/>
    </row>
    <row r="1102" spans="2:14" x14ac:dyDescent="0.25">
      <c r="B1102" s="46"/>
      <c r="G1102" s="60"/>
      <c r="H1102" s="46"/>
      <c r="I1102" s="46"/>
      <c r="N1102" s="60"/>
    </row>
    <row r="1103" spans="2:14" x14ac:dyDescent="0.25">
      <c r="B1103" s="46"/>
      <c r="G1103" s="60"/>
      <c r="H1103" s="46"/>
      <c r="I1103" s="46"/>
      <c r="N1103" s="60"/>
    </row>
    <row r="1104" spans="2:14" x14ac:dyDescent="0.25">
      <c r="B1104" s="46"/>
      <c r="G1104" s="60"/>
      <c r="H1104" s="46"/>
      <c r="I1104" s="46"/>
      <c r="N1104" s="60"/>
    </row>
    <row r="1105" spans="2:14" x14ac:dyDescent="0.25">
      <c r="B1105" s="46"/>
      <c r="G1105" s="60"/>
      <c r="H1105" s="46"/>
      <c r="I1105" s="46"/>
      <c r="N1105" s="60"/>
    </row>
    <row r="1106" spans="2:14" x14ac:dyDescent="0.25">
      <c r="B1106" s="46"/>
      <c r="G1106" s="60"/>
      <c r="H1106" s="46"/>
      <c r="I1106" s="46"/>
      <c r="N1106" s="60"/>
    </row>
    <row r="1107" spans="2:14" x14ac:dyDescent="0.25">
      <c r="B1107" s="46"/>
      <c r="G1107" s="60"/>
      <c r="H1107" s="46"/>
      <c r="I1107" s="46"/>
      <c r="N1107" s="60"/>
    </row>
    <row r="1108" spans="2:14" x14ac:dyDescent="0.25">
      <c r="B1108" s="46"/>
      <c r="G1108" s="60"/>
      <c r="H1108" s="46"/>
      <c r="I1108" s="46"/>
      <c r="N1108" s="60"/>
    </row>
    <row r="1109" spans="2:14" x14ac:dyDescent="0.25">
      <c r="B1109" s="46"/>
      <c r="G1109" s="60"/>
      <c r="H1109" s="46"/>
      <c r="I1109" s="46"/>
      <c r="N1109" s="60"/>
    </row>
    <row r="1110" spans="2:14" x14ac:dyDescent="0.25">
      <c r="B1110" s="46"/>
      <c r="G1110" s="60"/>
      <c r="H1110" s="46"/>
      <c r="I1110" s="46"/>
      <c r="N1110" s="60"/>
    </row>
    <row r="1111" spans="2:14" x14ac:dyDescent="0.25">
      <c r="B1111" s="46"/>
      <c r="G1111" s="60"/>
      <c r="H1111" s="46"/>
      <c r="I1111" s="46"/>
      <c r="N1111" s="60"/>
    </row>
    <row r="1112" spans="2:14" x14ac:dyDescent="0.25">
      <c r="B1112" s="46"/>
      <c r="G1112" s="60"/>
      <c r="H1112" s="46"/>
      <c r="I1112" s="46"/>
      <c r="N1112" s="60"/>
    </row>
    <row r="1113" spans="2:14" x14ac:dyDescent="0.25">
      <c r="B1113" s="46"/>
      <c r="G1113" s="60"/>
      <c r="H1113" s="46"/>
      <c r="I1113" s="46"/>
      <c r="N1113" s="60"/>
    </row>
    <row r="1114" spans="2:14" x14ac:dyDescent="0.25">
      <c r="B1114" s="46"/>
      <c r="G1114" s="60"/>
      <c r="H1114" s="46"/>
      <c r="I1114" s="46"/>
      <c r="N1114" s="60"/>
    </row>
    <row r="1115" spans="2:14" x14ac:dyDescent="0.25">
      <c r="B1115" s="46"/>
      <c r="G1115" s="60"/>
      <c r="H1115" s="46"/>
      <c r="I1115" s="46"/>
      <c r="N1115" s="60"/>
    </row>
    <row r="1116" spans="2:14" x14ac:dyDescent="0.25">
      <c r="B1116" s="46"/>
      <c r="G1116" s="60"/>
      <c r="H1116" s="46"/>
      <c r="I1116" s="46"/>
      <c r="N1116" s="60"/>
    </row>
    <row r="1117" spans="2:14" x14ac:dyDescent="0.25">
      <c r="B1117" s="46"/>
      <c r="G1117" s="60"/>
      <c r="H1117" s="46"/>
      <c r="I1117" s="46"/>
      <c r="N1117" s="60"/>
    </row>
    <row r="1118" spans="2:14" x14ac:dyDescent="0.25">
      <c r="B1118" s="46"/>
      <c r="G1118" s="60"/>
      <c r="H1118" s="46"/>
      <c r="I1118" s="46"/>
      <c r="N1118" s="60"/>
    </row>
    <row r="1119" spans="2:14" x14ac:dyDescent="0.25">
      <c r="B1119" s="46"/>
      <c r="G1119" s="60"/>
      <c r="H1119" s="46"/>
      <c r="I1119" s="46"/>
      <c r="N1119" s="60"/>
    </row>
    <row r="1120" spans="2:14" x14ac:dyDescent="0.25">
      <c r="B1120" s="46"/>
      <c r="G1120" s="60"/>
      <c r="H1120" s="46"/>
      <c r="I1120" s="46"/>
      <c r="N1120" s="60"/>
    </row>
    <row r="1121" spans="2:14" x14ac:dyDescent="0.25">
      <c r="B1121" s="46"/>
      <c r="G1121" s="60"/>
      <c r="H1121" s="46"/>
      <c r="I1121" s="46"/>
      <c r="N1121" s="60"/>
    </row>
    <row r="1122" spans="2:14" x14ac:dyDescent="0.25">
      <c r="B1122" s="46"/>
      <c r="G1122" s="60"/>
      <c r="H1122" s="46"/>
      <c r="I1122" s="46"/>
      <c r="N1122" s="60"/>
    </row>
    <row r="1123" spans="2:14" x14ac:dyDescent="0.25">
      <c r="B1123" s="46"/>
      <c r="G1123" s="60"/>
      <c r="H1123" s="46"/>
      <c r="I1123" s="46"/>
      <c r="N1123" s="60"/>
    </row>
    <row r="1124" spans="2:14" x14ac:dyDescent="0.25">
      <c r="B1124" s="46"/>
      <c r="G1124" s="60"/>
      <c r="H1124" s="46"/>
      <c r="I1124" s="46"/>
      <c r="N1124" s="60"/>
    </row>
    <row r="1125" spans="2:14" x14ac:dyDescent="0.25">
      <c r="B1125" s="46"/>
      <c r="G1125" s="60"/>
      <c r="H1125" s="46"/>
      <c r="I1125" s="46"/>
      <c r="N1125" s="60"/>
    </row>
    <row r="1126" spans="2:14" x14ac:dyDescent="0.25">
      <c r="B1126" s="46"/>
      <c r="G1126" s="60"/>
      <c r="H1126" s="46"/>
      <c r="I1126" s="46"/>
      <c r="N1126" s="60"/>
    </row>
    <row r="1127" spans="2:14" x14ac:dyDescent="0.25">
      <c r="B1127" s="46"/>
      <c r="G1127" s="60"/>
      <c r="H1127" s="46"/>
      <c r="I1127" s="46"/>
      <c r="N1127" s="60"/>
    </row>
    <row r="1128" spans="2:14" x14ac:dyDescent="0.25">
      <c r="B1128" s="46"/>
      <c r="G1128" s="60"/>
      <c r="H1128" s="46"/>
      <c r="I1128" s="46"/>
      <c r="N1128" s="60"/>
    </row>
    <row r="1129" spans="2:14" x14ac:dyDescent="0.25">
      <c r="B1129" s="46"/>
      <c r="G1129" s="60"/>
      <c r="H1129" s="46"/>
      <c r="I1129" s="46"/>
      <c r="N1129" s="60"/>
    </row>
    <row r="1130" spans="2:14" x14ac:dyDescent="0.25">
      <c r="B1130" s="46"/>
      <c r="G1130" s="60"/>
      <c r="H1130" s="46"/>
      <c r="I1130" s="46"/>
      <c r="N1130" s="60"/>
    </row>
    <row r="1131" spans="2:14" x14ac:dyDescent="0.25">
      <c r="B1131" s="46"/>
      <c r="G1131" s="60"/>
      <c r="H1131" s="46"/>
      <c r="I1131" s="46"/>
      <c r="N1131" s="60"/>
    </row>
    <row r="1132" spans="2:14" x14ac:dyDescent="0.25">
      <c r="B1132" s="46"/>
      <c r="G1132" s="60"/>
      <c r="H1132" s="46"/>
      <c r="I1132" s="46"/>
      <c r="N1132" s="60"/>
    </row>
    <row r="1133" spans="2:14" x14ac:dyDescent="0.25">
      <c r="B1133" s="46"/>
      <c r="G1133" s="60"/>
      <c r="H1133" s="46"/>
      <c r="I1133" s="46"/>
      <c r="N1133" s="60"/>
    </row>
    <row r="1134" spans="2:14" x14ac:dyDescent="0.25">
      <c r="B1134" s="46"/>
      <c r="G1134" s="60"/>
      <c r="H1134" s="46"/>
      <c r="I1134" s="46"/>
      <c r="N1134" s="60"/>
    </row>
    <row r="1135" spans="2:14" x14ac:dyDescent="0.25">
      <c r="B1135" s="46"/>
      <c r="G1135" s="60"/>
      <c r="H1135" s="46"/>
      <c r="I1135" s="46"/>
      <c r="N1135" s="60"/>
    </row>
    <row r="1136" spans="2:14" x14ac:dyDescent="0.25">
      <c r="B1136" s="46"/>
      <c r="G1136" s="60"/>
      <c r="H1136" s="46"/>
      <c r="I1136" s="46"/>
      <c r="N1136" s="60"/>
    </row>
    <row r="1137" spans="2:14" x14ac:dyDescent="0.25">
      <c r="B1137" s="46"/>
      <c r="G1137" s="60"/>
      <c r="H1137" s="46"/>
      <c r="I1137" s="46"/>
      <c r="N1137" s="60"/>
    </row>
    <row r="1138" spans="2:14" x14ac:dyDescent="0.25">
      <c r="B1138" s="46"/>
      <c r="G1138" s="60"/>
      <c r="H1138" s="46"/>
      <c r="I1138" s="46"/>
      <c r="N1138" s="60"/>
    </row>
    <row r="1139" spans="2:14" x14ac:dyDescent="0.25">
      <c r="B1139" s="46"/>
      <c r="G1139" s="60"/>
      <c r="H1139" s="46"/>
      <c r="I1139" s="46"/>
      <c r="N1139" s="60"/>
    </row>
    <row r="1140" spans="2:14" x14ac:dyDescent="0.25">
      <c r="B1140" s="46"/>
      <c r="G1140" s="60"/>
      <c r="H1140" s="46"/>
      <c r="I1140" s="46"/>
      <c r="N1140" s="60"/>
    </row>
    <row r="1141" spans="2:14" x14ac:dyDescent="0.25">
      <c r="B1141" s="46"/>
      <c r="G1141" s="60"/>
      <c r="H1141" s="46"/>
      <c r="I1141" s="46"/>
      <c r="N1141" s="60"/>
    </row>
    <row r="1142" spans="2:14" x14ac:dyDescent="0.25">
      <c r="B1142" s="46"/>
      <c r="G1142" s="60"/>
      <c r="H1142" s="46"/>
      <c r="I1142" s="46"/>
      <c r="N1142" s="60"/>
    </row>
    <row r="1143" spans="2:14" x14ac:dyDescent="0.25">
      <c r="B1143" s="46"/>
      <c r="G1143" s="60"/>
      <c r="H1143" s="46"/>
      <c r="I1143" s="46"/>
      <c r="N1143" s="60"/>
    </row>
    <row r="1144" spans="2:14" x14ac:dyDescent="0.25">
      <c r="B1144" s="46"/>
      <c r="G1144" s="60"/>
      <c r="H1144" s="46"/>
      <c r="I1144" s="46"/>
      <c r="N1144" s="60"/>
    </row>
    <row r="1145" spans="2:14" x14ac:dyDescent="0.25">
      <c r="B1145" s="46"/>
      <c r="G1145" s="60"/>
      <c r="H1145" s="46"/>
      <c r="I1145" s="46"/>
      <c r="N1145" s="60"/>
    </row>
    <row r="1146" spans="2:14" x14ac:dyDescent="0.25">
      <c r="B1146" s="46"/>
      <c r="G1146" s="60"/>
      <c r="H1146" s="46"/>
      <c r="I1146" s="46"/>
      <c r="N1146" s="60"/>
    </row>
    <row r="1147" spans="2:14" x14ac:dyDescent="0.25">
      <c r="B1147" s="46"/>
      <c r="G1147" s="60"/>
      <c r="H1147" s="46"/>
      <c r="I1147" s="46"/>
      <c r="N1147" s="60"/>
    </row>
    <row r="1148" spans="2:14" x14ac:dyDescent="0.25">
      <c r="B1148" s="46"/>
      <c r="G1148" s="60"/>
      <c r="H1148" s="46"/>
      <c r="I1148" s="46"/>
      <c r="N1148" s="60"/>
    </row>
    <row r="1149" spans="2:14" x14ac:dyDescent="0.25">
      <c r="B1149" s="46"/>
      <c r="G1149" s="60"/>
      <c r="H1149" s="46"/>
      <c r="I1149" s="46"/>
      <c r="N1149" s="60"/>
    </row>
    <row r="1150" spans="2:14" x14ac:dyDescent="0.25">
      <c r="B1150" s="46"/>
      <c r="G1150" s="60"/>
      <c r="H1150" s="46"/>
      <c r="I1150" s="46"/>
      <c r="N1150" s="60"/>
    </row>
    <row r="1151" spans="2:14" x14ac:dyDescent="0.25">
      <c r="B1151" s="46"/>
      <c r="G1151" s="60"/>
      <c r="H1151" s="46"/>
      <c r="I1151" s="46"/>
      <c r="N1151" s="60"/>
    </row>
    <row r="1152" spans="2:14" x14ac:dyDescent="0.25">
      <c r="B1152" s="46"/>
      <c r="G1152" s="60"/>
      <c r="H1152" s="46"/>
      <c r="I1152" s="46"/>
      <c r="N1152" s="60"/>
    </row>
    <row r="1153" spans="2:14" x14ac:dyDescent="0.25">
      <c r="B1153" s="46"/>
      <c r="G1153" s="60"/>
      <c r="H1153" s="46"/>
      <c r="I1153" s="46"/>
      <c r="N1153" s="60"/>
    </row>
    <row r="1154" spans="2:14" x14ac:dyDescent="0.25">
      <c r="B1154" s="46"/>
      <c r="G1154" s="60"/>
      <c r="H1154" s="46"/>
      <c r="I1154" s="46"/>
      <c r="N1154" s="60"/>
    </row>
    <row r="1155" spans="2:14" x14ac:dyDescent="0.25">
      <c r="B1155" s="46"/>
      <c r="G1155" s="60"/>
      <c r="H1155" s="46"/>
      <c r="I1155" s="46"/>
      <c r="N1155" s="60"/>
    </row>
    <row r="1156" spans="2:14" x14ac:dyDescent="0.25">
      <c r="B1156" s="46"/>
      <c r="G1156" s="60"/>
      <c r="H1156" s="46"/>
      <c r="I1156" s="46"/>
      <c r="N1156" s="60"/>
    </row>
    <row r="1157" spans="2:14" x14ac:dyDescent="0.25">
      <c r="B1157" s="46"/>
      <c r="G1157" s="60"/>
      <c r="H1157" s="46"/>
      <c r="I1157" s="46"/>
      <c r="N1157" s="60"/>
    </row>
    <row r="1158" spans="2:14" x14ac:dyDescent="0.25">
      <c r="B1158" s="46"/>
      <c r="G1158" s="60"/>
      <c r="H1158" s="46"/>
      <c r="I1158" s="46"/>
      <c r="N1158" s="60"/>
    </row>
    <row r="1159" spans="2:14" x14ac:dyDescent="0.25">
      <c r="B1159" s="46"/>
      <c r="G1159" s="60"/>
      <c r="H1159" s="46"/>
      <c r="I1159" s="46"/>
      <c r="N1159" s="60"/>
    </row>
    <row r="1160" spans="2:14" x14ac:dyDescent="0.25">
      <c r="B1160" s="46"/>
      <c r="G1160" s="60"/>
      <c r="H1160" s="46"/>
      <c r="I1160" s="46"/>
      <c r="N1160" s="60"/>
    </row>
    <row r="1161" spans="2:14" x14ac:dyDescent="0.25">
      <c r="B1161" s="46"/>
      <c r="G1161" s="60"/>
      <c r="H1161" s="46"/>
      <c r="I1161" s="46"/>
      <c r="N1161" s="60"/>
    </row>
    <row r="1162" spans="2:14" x14ac:dyDescent="0.25">
      <c r="B1162" s="46"/>
      <c r="G1162" s="60"/>
      <c r="H1162" s="46"/>
      <c r="I1162" s="46"/>
      <c r="N1162" s="60"/>
    </row>
    <row r="1163" spans="2:14" x14ac:dyDescent="0.25">
      <c r="B1163" s="46"/>
      <c r="G1163" s="60"/>
      <c r="H1163" s="46"/>
      <c r="I1163" s="46"/>
      <c r="N1163" s="60"/>
    </row>
    <row r="1164" spans="2:14" x14ac:dyDescent="0.25">
      <c r="B1164" s="46"/>
      <c r="G1164" s="60"/>
      <c r="H1164" s="46"/>
      <c r="I1164" s="46"/>
      <c r="N1164" s="60"/>
    </row>
    <row r="1165" spans="2:14" x14ac:dyDescent="0.25">
      <c r="B1165" s="46"/>
      <c r="G1165" s="60"/>
      <c r="H1165" s="46"/>
      <c r="I1165" s="46"/>
      <c r="N1165" s="60"/>
    </row>
    <row r="1166" spans="2:14" x14ac:dyDescent="0.25">
      <c r="B1166" s="46"/>
      <c r="G1166" s="60"/>
      <c r="H1166" s="46"/>
      <c r="I1166" s="46"/>
      <c r="N1166" s="60"/>
    </row>
    <row r="1167" spans="2:14" x14ac:dyDescent="0.25">
      <c r="B1167" s="46"/>
      <c r="G1167" s="60"/>
      <c r="H1167" s="46"/>
      <c r="I1167" s="46"/>
      <c r="N1167" s="60"/>
    </row>
    <row r="1168" spans="2:14" x14ac:dyDescent="0.25">
      <c r="B1168" s="46"/>
      <c r="G1168" s="60"/>
      <c r="H1168" s="46"/>
      <c r="I1168" s="46"/>
      <c r="N1168" s="60"/>
    </row>
    <row r="1169" spans="2:14" x14ac:dyDescent="0.25">
      <c r="B1169" s="46"/>
      <c r="G1169" s="60"/>
      <c r="H1169" s="46"/>
      <c r="I1169" s="46"/>
      <c r="N1169" s="60"/>
    </row>
    <row r="1170" spans="2:14" x14ac:dyDescent="0.25">
      <c r="B1170" s="46"/>
      <c r="G1170" s="60"/>
      <c r="H1170" s="46"/>
      <c r="I1170" s="46"/>
      <c r="N1170" s="60"/>
    </row>
    <row r="1171" spans="2:14" x14ac:dyDescent="0.25">
      <c r="B1171" s="46"/>
      <c r="G1171" s="60"/>
      <c r="H1171" s="46"/>
      <c r="I1171" s="46"/>
      <c r="N1171" s="60"/>
    </row>
    <row r="1172" spans="2:14" x14ac:dyDescent="0.25">
      <c r="B1172" s="46"/>
      <c r="G1172" s="60"/>
      <c r="H1172" s="46"/>
      <c r="I1172" s="46"/>
      <c r="N1172" s="60"/>
    </row>
    <row r="1173" spans="2:14" x14ac:dyDescent="0.25">
      <c r="B1173" s="46"/>
      <c r="G1173" s="60"/>
      <c r="H1173" s="46"/>
      <c r="I1173" s="46"/>
      <c r="N1173" s="60"/>
    </row>
    <row r="1174" spans="2:14" x14ac:dyDescent="0.25">
      <c r="B1174" s="46"/>
      <c r="G1174" s="60"/>
      <c r="H1174" s="46"/>
      <c r="I1174" s="46"/>
      <c r="N1174" s="60"/>
    </row>
    <row r="1175" spans="2:14" x14ac:dyDescent="0.25">
      <c r="B1175" s="46"/>
      <c r="G1175" s="60"/>
      <c r="H1175" s="46"/>
      <c r="I1175" s="46"/>
      <c r="N1175" s="60"/>
    </row>
    <row r="1176" spans="2:14" x14ac:dyDescent="0.25">
      <c r="B1176" s="46"/>
      <c r="G1176" s="60"/>
      <c r="H1176" s="46"/>
      <c r="I1176" s="46"/>
      <c r="N1176" s="60"/>
    </row>
    <row r="1177" spans="2:14" x14ac:dyDescent="0.25">
      <c r="B1177" s="46"/>
      <c r="G1177" s="60"/>
      <c r="H1177" s="46"/>
      <c r="I1177" s="46"/>
      <c r="N1177" s="60"/>
    </row>
    <row r="1178" spans="2:14" x14ac:dyDescent="0.25">
      <c r="B1178" s="46"/>
      <c r="G1178" s="60"/>
      <c r="H1178" s="46"/>
      <c r="I1178" s="46"/>
      <c r="N1178" s="60"/>
    </row>
    <row r="1179" spans="2:14" x14ac:dyDescent="0.25">
      <c r="B1179" s="46"/>
      <c r="G1179" s="60"/>
      <c r="H1179" s="46"/>
      <c r="I1179" s="46"/>
      <c r="N1179" s="60"/>
    </row>
    <row r="1180" spans="2:14" x14ac:dyDescent="0.25">
      <c r="B1180" s="46"/>
      <c r="G1180" s="60"/>
      <c r="H1180" s="46"/>
      <c r="I1180" s="46"/>
      <c r="N1180" s="60"/>
    </row>
    <row r="1181" spans="2:14" x14ac:dyDescent="0.25">
      <c r="B1181" s="46"/>
      <c r="G1181" s="60"/>
      <c r="H1181" s="46"/>
      <c r="I1181" s="46"/>
      <c r="N1181" s="60"/>
    </row>
    <row r="1182" spans="2:14" x14ac:dyDescent="0.25">
      <c r="B1182" s="46"/>
      <c r="G1182" s="60"/>
      <c r="H1182" s="46"/>
      <c r="I1182" s="46"/>
      <c r="N1182" s="60"/>
    </row>
    <row r="1183" spans="2:14" x14ac:dyDescent="0.25">
      <c r="B1183" s="46"/>
      <c r="G1183" s="60"/>
      <c r="H1183" s="46"/>
      <c r="I1183" s="46"/>
      <c r="N1183" s="60"/>
    </row>
    <row r="1184" spans="2:14" x14ac:dyDescent="0.25">
      <c r="B1184" s="46"/>
      <c r="G1184" s="60"/>
      <c r="H1184" s="46"/>
      <c r="I1184" s="46"/>
      <c r="N1184" s="60"/>
    </row>
    <row r="1185" spans="2:14" x14ac:dyDescent="0.25">
      <c r="B1185" s="46"/>
      <c r="G1185" s="60"/>
      <c r="H1185" s="46"/>
      <c r="I1185" s="46"/>
      <c r="N1185" s="60"/>
    </row>
    <row r="1186" spans="2:14" x14ac:dyDescent="0.25">
      <c r="B1186" s="46"/>
      <c r="G1186" s="60"/>
      <c r="H1186" s="46"/>
      <c r="I1186" s="46"/>
      <c r="N1186" s="60"/>
    </row>
    <row r="1187" spans="2:14" x14ac:dyDescent="0.25">
      <c r="B1187" s="46"/>
      <c r="G1187" s="60"/>
      <c r="H1187" s="46"/>
      <c r="I1187" s="46"/>
      <c r="N1187" s="60"/>
    </row>
    <row r="1188" spans="2:14" x14ac:dyDescent="0.25">
      <c r="B1188" s="46"/>
      <c r="G1188" s="60"/>
      <c r="H1188" s="46"/>
      <c r="I1188" s="46"/>
      <c r="N1188" s="60"/>
    </row>
    <row r="1189" spans="2:14" x14ac:dyDescent="0.25">
      <c r="B1189" s="46"/>
      <c r="G1189" s="60"/>
      <c r="H1189" s="46"/>
      <c r="I1189" s="46"/>
      <c r="N1189" s="60"/>
    </row>
    <row r="1190" spans="2:14" x14ac:dyDescent="0.25">
      <c r="B1190" s="46"/>
      <c r="G1190" s="60"/>
      <c r="H1190" s="46"/>
      <c r="I1190" s="46"/>
      <c r="N1190" s="60"/>
    </row>
    <row r="1191" spans="2:14" x14ac:dyDescent="0.25">
      <c r="B1191" s="46"/>
      <c r="G1191" s="60"/>
      <c r="H1191" s="46"/>
      <c r="I1191" s="46"/>
      <c r="N1191" s="60"/>
    </row>
    <row r="1192" spans="2:14" x14ac:dyDescent="0.25">
      <c r="B1192" s="46"/>
      <c r="G1192" s="60"/>
      <c r="H1192" s="46"/>
      <c r="I1192" s="46"/>
      <c r="N1192" s="60"/>
    </row>
    <row r="1193" spans="2:14" x14ac:dyDescent="0.25">
      <c r="B1193" s="46"/>
      <c r="G1193" s="60"/>
      <c r="H1193" s="46"/>
      <c r="I1193" s="46"/>
      <c r="N1193" s="60"/>
    </row>
    <row r="1194" spans="2:14" x14ac:dyDescent="0.25">
      <c r="B1194" s="46"/>
      <c r="G1194" s="60"/>
      <c r="H1194" s="46"/>
      <c r="I1194" s="46"/>
      <c r="N1194" s="60"/>
    </row>
    <row r="1195" spans="2:14" x14ac:dyDescent="0.25">
      <c r="B1195" s="46"/>
      <c r="G1195" s="60"/>
      <c r="H1195" s="46"/>
      <c r="I1195" s="46"/>
      <c r="N1195" s="60"/>
    </row>
    <row r="1196" spans="2:14" x14ac:dyDescent="0.25">
      <c r="B1196" s="46"/>
      <c r="G1196" s="60"/>
      <c r="H1196" s="46"/>
      <c r="I1196" s="46"/>
      <c r="N1196" s="60"/>
    </row>
    <row r="1197" spans="2:14" x14ac:dyDescent="0.25">
      <c r="B1197" s="46"/>
      <c r="G1197" s="60"/>
      <c r="H1197" s="46"/>
      <c r="I1197" s="46"/>
      <c r="N1197" s="60"/>
    </row>
    <row r="1198" spans="2:14" x14ac:dyDescent="0.25">
      <c r="B1198" s="46"/>
      <c r="G1198" s="60"/>
      <c r="H1198" s="46"/>
      <c r="I1198" s="46"/>
      <c r="N1198" s="60"/>
    </row>
    <row r="1199" spans="2:14" x14ac:dyDescent="0.25">
      <c r="B1199" s="46"/>
      <c r="G1199" s="60"/>
      <c r="H1199" s="46"/>
      <c r="I1199" s="46"/>
      <c r="N1199" s="60"/>
    </row>
    <row r="1200" spans="2:14" x14ac:dyDescent="0.25">
      <c r="B1200" s="46"/>
      <c r="G1200" s="60"/>
      <c r="H1200" s="46"/>
      <c r="I1200" s="46"/>
      <c r="N1200" s="60"/>
    </row>
    <row r="1201" spans="2:14" x14ac:dyDescent="0.25">
      <c r="B1201" s="46"/>
      <c r="G1201" s="60"/>
      <c r="H1201" s="46"/>
      <c r="I1201" s="46"/>
      <c r="N1201" s="60"/>
    </row>
    <row r="1202" spans="2:14" x14ac:dyDescent="0.25">
      <c r="B1202" s="46"/>
      <c r="G1202" s="60"/>
      <c r="H1202" s="46"/>
      <c r="I1202" s="46"/>
      <c r="N1202" s="60"/>
    </row>
    <row r="1203" spans="2:14" x14ac:dyDescent="0.25">
      <c r="B1203" s="46"/>
      <c r="G1203" s="60"/>
      <c r="H1203" s="46"/>
      <c r="I1203" s="46"/>
      <c r="N1203" s="60"/>
    </row>
    <row r="1204" spans="2:14" x14ac:dyDescent="0.25">
      <c r="B1204" s="46"/>
      <c r="G1204" s="60"/>
      <c r="H1204" s="46"/>
      <c r="I1204" s="46"/>
      <c r="N1204" s="60"/>
    </row>
    <row r="1205" spans="2:14" x14ac:dyDescent="0.25">
      <c r="B1205" s="46"/>
      <c r="G1205" s="60"/>
      <c r="H1205" s="46"/>
      <c r="I1205" s="46"/>
      <c r="N1205" s="60"/>
    </row>
    <row r="1206" spans="2:14" x14ac:dyDescent="0.25">
      <c r="B1206" s="46"/>
      <c r="G1206" s="60"/>
      <c r="H1206" s="46"/>
      <c r="I1206" s="46"/>
      <c r="N1206" s="60"/>
    </row>
    <row r="1207" spans="2:14" x14ac:dyDescent="0.25">
      <c r="B1207" s="46"/>
      <c r="G1207" s="60"/>
      <c r="H1207" s="46"/>
      <c r="I1207" s="46"/>
      <c r="N1207" s="60"/>
    </row>
    <row r="1208" spans="2:14" x14ac:dyDescent="0.25">
      <c r="B1208" s="46"/>
      <c r="G1208" s="60"/>
      <c r="H1208" s="46"/>
      <c r="I1208" s="46"/>
      <c r="N1208" s="60"/>
    </row>
    <row r="1209" spans="2:14" x14ac:dyDescent="0.25">
      <c r="B1209" s="46"/>
      <c r="G1209" s="60"/>
      <c r="H1209" s="46"/>
      <c r="I1209" s="46"/>
      <c r="N1209" s="60"/>
    </row>
    <row r="1210" spans="2:14" x14ac:dyDescent="0.25">
      <c r="B1210" s="46"/>
      <c r="G1210" s="60"/>
      <c r="H1210" s="46"/>
      <c r="I1210" s="46"/>
      <c r="N1210" s="60"/>
    </row>
    <row r="1211" spans="2:14" x14ac:dyDescent="0.25">
      <c r="B1211" s="46"/>
      <c r="G1211" s="60"/>
      <c r="H1211" s="46"/>
      <c r="I1211" s="46"/>
      <c r="N1211" s="60"/>
    </row>
    <row r="1212" spans="2:14" x14ac:dyDescent="0.25">
      <c r="B1212" s="46"/>
      <c r="G1212" s="60"/>
      <c r="H1212" s="46"/>
      <c r="I1212" s="46"/>
      <c r="N1212" s="60"/>
    </row>
    <row r="1213" spans="2:14" x14ac:dyDescent="0.25">
      <c r="B1213" s="46"/>
      <c r="G1213" s="60"/>
      <c r="H1213" s="46"/>
      <c r="I1213" s="46"/>
      <c r="N1213" s="60"/>
    </row>
    <row r="1214" spans="2:14" x14ac:dyDescent="0.25">
      <c r="B1214" s="46"/>
      <c r="G1214" s="60"/>
      <c r="H1214" s="46"/>
      <c r="I1214" s="46"/>
      <c r="N1214" s="60"/>
    </row>
    <row r="1215" spans="2:14" x14ac:dyDescent="0.25">
      <c r="B1215" s="46"/>
      <c r="G1215" s="60"/>
      <c r="H1215" s="46"/>
      <c r="I1215" s="46"/>
      <c r="N1215" s="60"/>
    </row>
    <row r="1216" spans="2:14" x14ac:dyDescent="0.25">
      <c r="B1216" s="46"/>
      <c r="G1216" s="60"/>
      <c r="H1216" s="46"/>
      <c r="I1216" s="46"/>
      <c r="N1216" s="60"/>
    </row>
    <row r="1217" spans="2:14" x14ac:dyDescent="0.25">
      <c r="B1217" s="46"/>
      <c r="G1217" s="60"/>
      <c r="H1217" s="46"/>
      <c r="I1217" s="46"/>
      <c r="N1217" s="60"/>
    </row>
    <row r="1218" spans="2:14" x14ac:dyDescent="0.25">
      <c r="B1218" s="46"/>
      <c r="G1218" s="60"/>
      <c r="H1218" s="46"/>
      <c r="I1218" s="46"/>
      <c r="N1218" s="60"/>
    </row>
    <row r="1219" spans="2:14" x14ac:dyDescent="0.25">
      <c r="B1219" s="46"/>
      <c r="G1219" s="60"/>
      <c r="H1219" s="46"/>
      <c r="I1219" s="46"/>
      <c r="N1219" s="60"/>
    </row>
    <row r="1220" spans="2:14" x14ac:dyDescent="0.25">
      <c r="B1220" s="46"/>
      <c r="G1220" s="60"/>
      <c r="H1220" s="46"/>
      <c r="I1220" s="46"/>
      <c r="N1220" s="60"/>
    </row>
    <row r="1221" spans="2:14" x14ac:dyDescent="0.25">
      <c r="B1221" s="46"/>
      <c r="G1221" s="60"/>
      <c r="H1221" s="46"/>
      <c r="I1221" s="46"/>
      <c r="N1221" s="60"/>
    </row>
    <row r="1222" spans="2:14" x14ac:dyDescent="0.25">
      <c r="B1222" s="46"/>
      <c r="G1222" s="60"/>
      <c r="H1222" s="46"/>
      <c r="I1222" s="46"/>
      <c r="N1222" s="60"/>
    </row>
    <row r="1223" spans="2:14" x14ac:dyDescent="0.25">
      <c r="B1223" s="46"/>
      <c r="G1223" s="60"/>
      <c r="H1223" s="46"/>
      <c r="I1223" s="46"/>
      <c r="N1223" s="60"/>
    </row>
    <row r="1224" spans="2:14" x14ac:dyDescent="0.25">
      <c r="B1224" s="46"/>
      <c r="G1224" s="60"/>
      <c r="H1224" s="46"/>
      <c r="I1224" s="46"/>
      <c r="N1224" s="60"/>
    </row>
    <row r="1225" spans="2:14" x14ac:dyDescent="0.25">
      <c r="B1225" s="46"/>
      <c r="G1225" s="60"/>
      <c r="H1225" s="46"/>
      <c r="I1225" s="46"/>
      <c r="N1225" s="60"/>
    </row>
    <row r="1226" spans="2:14" x14ac:dyDescent="0.25">
      <c r="B1226" s="46"/>
      <c r="G1226" s="60"/>
      <c r="H1226" s="46"/>
      <c r="I1226" s="46"/>
      <c r="N1226" s="60"/>
    </row>
    <row r="1227" spans="2:14" x14ac:dyDescent="0.25">
      <c r="B1227" s="46"/>
      <c r="G1227" s="60"/>
      <c r="H1227" s="46"/>
      <c r="I1227" s="46"/>
      <c r="N1227" s="60"/>
    </row>
    <row r="1228" spans="2:14" x14ac:dyDescent="0.25">
      <c r="B1228" s="46"/>
      <c r="G1228" s="60"/>
      <c r="H1228" s="46"/>
      <c r="I1228" s="46"/>
      <c r="N1228" s="60"/>
    </row>
    <row r="1229" spans="2:14" x14ac:dyDescent="0.25">
      <c r="B1229" s="46"/>
      <c r="G1229" s="60"/>
      <c r="H1229" s="46"/>
      <c r="I1229" s="46"/>
      <c r="N1229" s="60"/>
    </row>
    <row r="1230" spans="2:14" x14ac:dyDescent="0.25">
      <c r="B1230" s="46"/>
      <c r="G1230" s="60"/>
      <c r="H1230" s="46"/>
      <c r="I1230" s="46"/>
      <c r="N1230" s="60"/>
    </row>
    <row r="1231" spans="2:14" x14ac:dyDescent="0.25">
      <c r="B1231" s="46"/>
      <c r="G1231" s="60"/>
      <c r="H1231" s="46"/>
      <c r="I1231" s="46"/>
      <c r="N1231" s="60"/>
    </row>
    <row r="1232" spans="2:14" x14ac:dyDescent="0.25">
      <c r="B1232" s="46"/>
      <c r="G1232" s="60"/>
      <c r="H1232" s="46"/>
      <c r="I1232" s="46"/>
      <c r="N1232" s="60"/>
    </row>
    <row r="1233" spans="2:14" x14ac:dyDescent="0.25">
      <c r="B1233" s="46"/>
      <c r="G1233" s="60"/>
      <c r="H1233" s="46"/>
      <c r="I1233" s="46"/>
      <c r="N1233" s="60"/>
    </row>
    <row r="1234" spans="2:14" x14ac:dyDescent="0.25">
      <c r="B1234" s="46"/>
      <c r="G1234" s="60"/>
      <c r="H1234" s="46"/>
      <c r="I1234" s="46"/>
      <c r="N1234" s="60"/>
    </row>
    <row r="1235" spans="2:14" x14ac:dyDescent="0.25">
      <c r="B1235" s="46"/>
      <c r="G1235" s="60"/>
      <c r="H1235" s="46"/>
      <c r="I1235" s="46"/>
      <c r="N1235" s="60"/>
    </row>
    <row r="1236" spans="2:14" x14ac:dyDescent="0.25">
      <c r="B1236" s="46"/>
      <c r="G1236" s="60"/>
      <c r="H1236" s="46"/>
      <c r="I1236" s="46"/>
      <c r="N1236" s="60"/>
    </row>
    <row r="1237" spans="2:14" x14ac:dyDescent="0.25">
      <c r="B1237" s="46"/>
      <c r="G1237" s="60"/>
      <c r="H1237" s="46"/>
      <c r="I1237" s="46"/>
      <c r="N1237" s="60"/>
    </row>
    <row r="1238" spans="2:14" x14ac:dyDescent="0.25">
      <c r="B1238" s="46"/>
      <c r="G1238" s="60"/>
      <c r="H1238" s="46"/>
      <c r="I1238" s="46"/>
      <c r="N1238" s="60"/>
    </row>
    <row r="1239" spans="2:14" x14ac:dyDescent="0.25">
      <c r="B1239" s="46"/>
      <c r="G1239" s="60"/>
      <c r="H1239" s="46"/>
      <c r="I1239" s="46"/>
      <c r="N1239" s="60"/>
    </row>
    <row r="1240" spans="2:14" x14ac:dyDescent="0.25">
      <c r="B1240" s="46"/>
      <c r="G1240" s="60"/>
      <c r="H1240" s="46"/>
      <c r="I1240" s="46"/>
      <c r="N1240" s="60"/>
    </row>
    <row r="1241" spans="2:14" x14ac:dyDescent="0.25">
      <c r="B1241" s="46"/>
      <c r="G1241" s="60"/>
      <c r="H1241" s="46"/>
      <c r="I1241" s="46"/>
      <c r="N1241" s="60"/>
    </row>
    <row r="1242" spans="2:14" x14ac:dyDescent="0.25">
      <c r="B1242" s="46"/>
      <c r="G1242" s="60"/>
      <c r="H1242" s="46"/>
      <c r="I1242" s="46"/>
      <c r="N1242" s="60"/>
    </row>
    <row r="1243" spans="2:14" x14ac:dyDescent="0.25">
      <c r="B1243" s="46"/>
      <c r="G1243" s="60"/>
      <c r="H1243" s="46"/>
      <c r="I1243" s="46"/>
      <c r="N1243" s="60"/>
    </row>
    <row r="1244" spans="2:14" x14ac:dyDescent="0.25">
      <c r="B1244" s="46"/>
      <c r="G1244" s="60"/>
      <c r="H1244" s="46"/>
      <c r="I1244" s="46"/>
      <c r="N1244" s="60"/>
    </row>
    <row r="1245" spans="2:14" x14ac:dyDescent="0.25">
      <c r="B1245" s="46"/>
      <c r="G1245" s="60"/>
      <c r="H1245" s="46"/>
      <c r="I1245" s="46"/>
      <c r="N1245" s="60"/>
    </row>
    <row r="1246" spans="2:14" x14ac:dyDescent="0.25">
      <c r="B1246" s="46"/>
      <c r="G1246" s="60"/>
      <c r="H1246" s="46"/>
      <c r="I1246" s="46"/>
      <c r="N1246" s="60"/>
    </row>
    <row r="1247" spans="2:14" x14ac:dyDescent="0.25">
      <c r="B1247" s="46"/>
      <c r="G1247" s="60"/>
      <c r="H1247" s="46"/>
      <c r="I1247" s="46"/>
      <c r="N1247" s="60"/>
    </row>
    <row r="1248" spans="2:14" x14ac:dyDescent="0.25">
      <c r="B1248" s="46"/>
      <c r="G1248" s="60"/>
      <c r="H1248" s="46"/>
      <c r="I1248" s="46"/>
      <c r="N1248" s="60"/>
    </row>
    <row r="1249" spans="2:14" x14ac:dyDescent="0.25">
      <c r="B1249" s="46"/>
      <c r="G1249" s="60"/>
      <c r="H1249" s="46"/>
      <c r="I1249" s="46"/>
      <c r="N1249" s="60"/>
    </row>
    <row r="1250" spans="2:14" x14ac:dyDescent="0.25">
      <c r="B1250" s="46"/>
      <c r="G1250" s="60"/>
      <c r="H1250" s="46"/>
      <c r="I1250" s="46"/>
      <c r="N1250" s="60"/>
    </row>
    <row r="1251" spans="2:14" x14ac:dyDescent="0.25">
      <c r="B1251" s="46"/>
      <c r="G1251" s="60"/>
      <c r="H1251" s="46"/>
      <c r="I1251" s="46"/>
      <c r="N1251" s="60"/>
    </row>
    <row r="1252" spans="2:14" x14ac:dyDescent="0.25">
      <c r="B1252" s="46"/>
      <c r="G1252" s="60"/>
      <c r="H1252" s="46"/>
      <c r="I1252" s="46"/>
      <c r="N1252" s="60"/>
    </row>
    <row r="1253" spans="2:14" x14ac:dyDescent="0.25">
      <c r="B1253" s="46"/>
      <c r="G1253" s="60"/>
      <c r="H1253" s="46"/>
      <c r="I1253" s="46"/>
      <c r="N1253" s="60"/>
    </row>
    <row r="1254" spans="2:14" x14ac:dyDescent="0.25">
      <c r="B1254" s="46"/>
      <c r="G1254" s="60"/>
      <c r="H1254" s="46"/>
      <c r="I1254" s="46"/>
      <c r="N1254" s="60"/>
    </row>
    <row r="1255" spans="2:14" x14ac:dyDescent="0.25">
      <c r="B1255" s="46"/>
      <c r="G1255" s="60"/>
      <c r="H1255" s="46"/>
      <c r="I1255" s="46"/>
      <c r="N1255" s="60"/>
    </row>
    <row r="1256" spans="2:14" x14ac:dyDescent="0.25">
      <c r="B1256" s="46"/>
      <c r="G1256" s="60"/>
      <c r="H1256" s="46"/>
      <c r="I1256" s="46"/>
      <c r="N1256" s="60"/>
    </row>
    <row r="1257" spans="2:14" x14ac:dyDescent="0.25">
      <c r="B1257" s="46"/>
      <c r="G1257" s="60"/>
      <c r="H1257" s="46"/>
      <c r="I1257" s="46"/>
      <c r="N1257" s="60"/>
    </row>
    <row r="1258" spans="2:14" x14ac:dyDescent="0.25">
      <c r="B1258" s="46"/>
      <c r="G1258" s="60"/>
      <c r="H1258" s="46"/>
      <c r="I1258" s="46"/>
      <c r="N1258" s="60"/>
    </row>
    <row r="1259" spans="2:14" x14ac:dyDescent="0.25">
      <c r="B1259" s="46"/>
      <c r="G1259" s="60"/>
      <c r="H1259" s="46"/>
      <c r="I1259" s="46"/>
      <c r="N1259" s="60"/>
    </row>
    <row r="1260" spans="2:14" x14ac:dyDescent="0.25">
      <c r="B1260" s="46"/>
      <c r="G1260" s="60"/>
      <c r="H1260" s="46"/>
      <c r="I1260" s="46"/>
      <c r="N1260" s="60"/>
    </row>
    <row r="1261" spans="2:14" x14ac:dyDescent="0.25">
      <c r="B1261" s="46"/>
      <c r="G1261" s="60"/>
      <c r="H1261" s="46"/>
      <c r="I1261" s="46"/>
      <c r="N1261" s="60"/>
    </row>
    <row r="1262" spans="2:14" x14ac:dyDescent="0.25">
      <c r="B1262" s="46"/>
      <c r="G1262" s="60"/>
      <c r="H1262" s="46"/>
      <c r="I1262" s="46"/>
      <c r="N1262" s="60"/>
    </row>
    <row r="1263" spans="2:14" x14ac:dyDescent="0.25">
      <c r="B1263" s="46"/>
      <c r="G1263" s="60"/>
      <c r="H1263" s="46"/>
      <c r="I1263" s="46"/>
      <c r="N1263" s="60"/>
    </row>
    <row r="1264" spans="2:14" x14ac:dyDescent="0.25">
      <c r="B1264" s="46"/>
      <c r="G1264" s="60"/>
      <c r="H1264" s="46"/>
      <c r="I1264" s="46"/>
      <c r="N1264" s="60"/>
    </row>
    <row r="1265" spans="2:14" x14ac:dyDescent="0.25">
      <c r="B1265" s="46"/>
      <c r="G1265" s="60"/>
      <c r="H1265" s="46"/>
      <c r="I1265" s="46"/>
      <c r="N1265" s="60"/>
    </row>
    <row r="1266" spans="2:14" x14ac:dyDescent="0.25">
      <c r="B1266" s="46"/>
      <c r="G1266" s="60"/>
      <c r="H1266" s="46"/>
      <c r="I1266" s="46"/>
      <c r="N1266" s="60"/>
    </row>
    <row r="1267" spans="2:14" x14ac:dyDescent="0.25">
      <c r="B1267" s="46"/>
      <c r="G1267" s="60"/>
      <c r="H1267" s="46"/>
      <c r="I1267" s="46"/>
      <c r="N1267" s="60"/>
    </row>
    <row r="1268" spans="2:14" x14ac:dyDescent="0.25">
      <c r="B1268" s="46"/>
      <c r="G1268" s="60"/>
      <c r="H1268" s="46"/>
      <c r="I1268" s="46"/>
      <c r="N1268" s="60"/>
    </row>
    <row r="1269" spans="2:14" x14ac:dyDescent="0.25">
      <c r="B1269" s="46"/>
      <c r="G1269" s="60"/>
      <c r="H1269" s="46"/>
      <c r="I1269" s="46"/>
      <c r="N1269" s="60"/>
    </row>
    <row r="1270" spans="2:14" x14ac:dyDescent="0.25">
      <c r="B1270" s="46"/>
      <c r="G1270" s="60"/>
      <c r="H1270" s="46"/>
      <c r="I1270" s="46"/>
      <c r="N1270" s="60"/>
    </row>
    <row r="1271" spans="2:14" x14ac:dyDescent="0.25">
      <c r="B1271" s="46"/>
      <c r="G1271" s="60"/>
      <c r="H1271" s="46"/>
      <c r="I1271" s="46"/>
      <c r="N1271" s="60"/>
    </row>
    <row r="1272" spans="2:14" x14ac:dyDescent="0.25">
      <c r="B1272" s="46"/>
      <c r="G1272" s="60"/>
      <c r="H1272" s="46"/>
      <c r="I1272" s="46"/>
      <c r="N1272" s="60"/>
    </row>
    <row r="1273" spans="2:14" x14ac:dyDescent="0.25">
      <c r="B1273" s="46"/>
      <c r="G1273" s="60"/>
      <c r="H1273" s="46"/>
      <c r="I1273" s="46"/>
      <c r="N1273" s="60"/>
    </row>
    <row r="1274" spans="2:14" x14ac:dyDescent="0.25">
      <c r="B1274" s="46"/>
      <c r="G1274" s="60"/>
      <c r="H1274" s="46"/>
      <c r="I1274" s="46"/>
      <c r="N1274" s="60"/>
    </row>
    <row r="1275" spans="2:14" x14ac:dyDescent="0.25">
      <c r="B1275" s="46"/>
      <c r="G1275" s="60"/>
      <c r="H1275" s="46"/>
      <c r="I1275" s="46"/>
      <c r="N1275" s="60"/>
    </row>
    <row r="1276" spans="2:14" x14ac:dyDescent="0.25">
      <c r="B1276" s="46"/>
      <c r="G1276" s="60"/>
      <c r="H1276" s="46"/>
      <c r="I1276" s="46"/>
      <c r="N1276" s="60"/>
    </row>
    <row r="1277" spans="2:14" x14ac:dyDescent="0.25">
      <c r="B1277" s="46"/>
      <c r="G1277" s="60"/>
      <c r="H1277" s="46"/>
      <c r="I1277" s="46"/>
      <c r="N1277" s="60"/>
    </row>
    <row r="1278" spans="2:14" x14ac:dyDescent="0.25">
      <c r="B1278" s="46"/>
      <c r="G1278" s="60"/>
      <c r="H1278" s="46"/>
      <c r="I1278" s="46"/>
      <c r="N1278" s="60"/>
    </row>
    <row r="1279" spans="2:14" x14ac:dyDescent="0.25">
      <c r="B1279" s="46"/>
      <c r="G1279" s="60"/>
      <c r="H1279" s="46"/>
      <c r="I1279" s="46"/>
      <c r="N1279" s="60"/>
    </row>
    <row r="1280" spans="2:14" x14ac:dyDescent="0.25">
      <c r="B1280" s="46"/>
      <c r="G1280" s="60"/>
      <c r="H1280" s="46"/>
      <c r="I1280" s="46"/>
      <c r="N1280" s="60"/>
    </row>
    <row r="1281" spans="2:14" x14ac:dyDescent="0.25">
      <c r="B1281" s="46"/>
      <c r="G1281" s="60"/>
      <c r="H1281" s="46"/>
      <c r="I1281" s="46"/>
      <c r="N1281" s="60"/>
    </row>
    <row r="1282" spans="2:14" x14ac:dyDescent="0.25">
      <c r="B1282" s="46"/>
      <c r="G1282" s="60"/>
      <c r="H1282" s="46"/>
      <c r="I1282" s="46"/>
      <c r="N1282" s="60"/>
    </row>
    <row r="1283" spans="2:14" x14ac:dyDescent="0.25">
      <c r="B1283" s="46"/>
      <c r="G1283" s="60"/>
      <c r="H1283" s="46"/>
      <c r="I1283" s="46"/>
      <c r="N1283" s="60"/>
    </row>
    <row r="1284" spans="2:14" x14ac:dyDescent="0.25">
      <c r="B1284" s="46"/>
      <c r="G1284" s="60"/>
      <c r="H1284" s="46"/>
      <c r="I1284" s="46"/>
      <c r="N1284" s="60"/>
    </row>
    <row r="1285" spans="2:14" x14ac:dyDescent="0.25">
      <c r="B1285" s="46"/>
      <c r="G1285" s="60"/>
      <c r="H1285" s="46"/>
      <c r="I1285" s="46"/>
      <c r="N1285" s="60"/>
    </row>
    <row r="1286" spans="2:14" x14ac:dyDescent="0.25">
      <c r="B1286" s="46"/>
      <c r="G1286" s="60"/>
      <c r="H1286" s="46"/>
      <c r="I1286" s="46"/>
      <c r="N1286" s="60"/>
    </row>
    <row r="1287" spans="2:14" x14ac:dyDescent="0.25">
      <c r="B1287" s="46"/>
      <c r="G1287" s="60"/>
      <c r="H1287" s="46"/>
      <c r="I1287" s="46"/>
      <c r="N1287" s="60"/>
    </row>
    <row r="1288" spans="2:14" x14ac:dyDescent="0.25">
      <c r="B1288" s="46"/>
      <c r="G1288" s="60"/>
      <c r="H1288" s="46"/>
      <c r="I1288" s="46"/>
      <c r="N1288" s="60"/>
    </row>
    <row r="1289" spans="2:14" x14ac:dyDescent="0.25">
      <c r="B1289" s="46"/>
      <c r="G1289" s="60"/>
      <c r="H1289" s="46"/>
      <c r="I1289" s="46"/>
      <c r="N1289" s="60"/>
    </row>
    <row r="1290" spans="2:14" x14ac:dyDescent="0.25">
      <c r="B1290" s="46"/>
      <c r="G1290" s="60"/>
      <c r="H1290" s="46"/>
      <c r="I1290" s="46"/>
      <c r="N1290" s="60"/>
    </row>
    <row r="1291" spans="2:14" x14ac:dyDescent="0.25">
      <c r="B1291" s="46"/>
      <c r="G1291" s="60"/>
      <c r="H1291" s="46"/>
      <c r="I1291" s="46"/>
      <c r="N1291" s="60"/>
    </row>
    <row r="1292" spans="2:14" x14ac:dyDescent="0.25">
      <c r="B1292" s="46"/>
      <c r="G1292" s="60"/>
      <c r="H1292" s="46"/>
      <c r="I1292" s="46"/>
      <c r="N1292" s="60"/>
    </row>
    <row r="1293" spans="2:14" x14ac:dyDescent="0.25">
      <c r="B1293" s="46"/>
      <c r="G1293" s="60"/>
      <c r="H1293" s="46"/>
      <c r="I1293" s="46"/>
      <c r="N1293" s="60"/>
    </row>
    <row r="1294" spans="2:14" x14ac:dyDescent="0.25">
      <c r="B1294" s="46"/>
      <c r="G1294" s="60"/>
      <c r="H1294" s="46"/>
      <c r="I1294" s="46"/>
      <c r="N1294" s="60"/>
    </row>
    <row r="1295" spans="2:14" x14ac:dyDescent="0.25">
      <c r="B1295" s="46"/>
      <c r="G1295" s="60"/>
      <c r="H1295" s="46"/>
      <c r="I1295" s="46"/>
      <c r="N1295" s="60"/>
    </row>
    <row r="1296" spans="2:14" x14ac:dyDescent="0.25">
      <c r="B1296" s="46"/>
      <c r="G1296" s="60"/>
      <c r="H1296" s="46"/>
      <c r="I1296" s="46"/>
      <c r="N1296" s="60"/>
    </row>
    <row r="1297" spans="2:14" x14ac:dyDescent="0.25">
      <c r="B1297" s="46"/>
      <c r="G1297" s="60"/>
      <c r="H1297" s="46"/>
      <c r="I1297" s="46"/>
      <c r="N1297" s="60"/>
    </row>
    <row r="1298" spans="2:14" x14ac:dyDescent="0.25">
      <c r="B1298" s="46"/>
      <c r="G1298" s="60"/>
      <c r="H1298" s="46"/>
      <c r="I1298" s="46"/>
      <c r="N1298" s="60"/>
    </row>
    <row r="1299" spans="2:14" x14ac:dyDescent="0.25">
      <c r="B1299" s="46"/>
      <c r="G1299" s="60"/>
      <c r="H1299" s="46"/>
      <c r="I1299" s="46"/>
      <c r="N1299" s="60"/>
    </row>
    <row r="1300" spans="2:14" x14ac:dyDescent="0.25">
      <c r="B1300" s="46"/>
      <c r="G1300" s="60"/>
      <c r="H1300" s="46"/>
      <c r="I1300" s="46"/>
      <c r="N1300" s="60"/>
    </row>
    <row r="1301" spans="2:14" x14ac:dyDescent="0.25">
      <c r="B1301" s="46"/>
      <c r="G1301" s="60"/>
      <c r="H1301" s="46"/>
      <c r="I1301" s="46"/>
      <c r="N1301" s="60"/>
    </row>
    <row r="1302" spans="2:14" x14ac:dyDescent="0.25">
      <c r="B1302" s="46"/>
      <c r="G1302" s="60"/>
      <c r="H1302" s="46"/>
      <c r="I1302" s="46"/>
      <c r="N1302" s="60"/>
    </row>
    <row r="1303" spans="2:14" x14ac:dyDescent="0.25">
      <c r="B1303" s="46"/>
      <c r="G1303" s="60"/>
      <c r="H1303" s="46"/>
      <c r="I1303" s="46"/>
      <c r="N1303" s="60"/>
    </row>
    <row r="1304" spans="2:14" x14ac:dyDescent="0.25">
      <c r="B1304" s="46"/>
      <c r="G1304" s="60"/>
      <c r="H1304" s="46"/>
      <c r="I1304" s="46"/>
      <c r="N1304" s="60"/>
    </row>
    <row r="1305" spans="2:14" x14ac:dyDescent="0.25">
      <c r="B1305" s="46"/>
      <c r="G1305" s="60"/>
      <c r="H1305" s="46"/>
      <c r="I1305" s="46"/>
      <c r="N1305" s="60"/>
    </row>
    <row r="1306" spans="2:14" x14ac:dyDescent="0.25">
      <c r="B1306" s="46"/>
      <c r="G1306" s="60"/>
      <c r="H1306" s="46"/>
      <c r="I1306" s="46"/>
      <c r="N1306" s="60"/>
    </row>
    <row r="1307" spans="2:14" x14ac:dyDescent="0.25">
      <c r="B1307" s="46"/>
      <c r="G1307" s="60"/>
      <c r="H1307" s="46"/>
      <c r="I1307" s="46"/>
      <c r="N1307" s="60"/>
    </row>
    <row r="1308" spans="2:14" x14ac:dyDescent="0.25">
      <c r="B1308" s="46"/>
      <c r="G1308" s="60"/>
      <c r="H1308" s="46"/>
      <c r="I1308" s="46"/>
      <c r="N1308" s="60"/>
    </row>
    <row r="1309" spans="2:14" x14ac:dyDescent="0.25">
      <c r="B1309" s="46"/>
      <c r="G1309" s="60"/>
      <c r="H1309" s="46"/>
      <c r="I1309" s="46"/>
      <c r="N1309" s="60"/>
    </row>
    <row r="1310" spans="2:14" x14ac:dyDescent="0.25">
      <c r="B1310" s="46"/>
      <c r="G1310" s="60"/>
      <c r="H1310" s="46"/>
      <c r="I1310" s="46"/>
      <c r="N1310" s="60"/>
    </row>
    <row r="1311" spans="2:14" x14ac:dyDescent="0.25">
      <c r="B1311" s="46"/>
      <c r="G1311" s="60"/>
      <c r="H1311" s="46"/>
      <c r="I1311" s="46"/>
      <c r="N1311" s="60"/>
    </row>
    <row r="1312" spans="2:14" x14ac:dyDescent="0.25">
      <c r="B1312" s="46"/>
      <c r="G1312" s="60"/>
      <c r="H1312" s="46"/>
      <c r="I1312" s="46"/>
      <c r="N1312" s="60"/>
    </row>
    <row r="1313" spans="2:14" x14ac:dyDescent="0.25">
      <c r="B1313" s="46"/>
      <c r="G1313" s="60"/>
      <c r="H1313" s="46"/>
      <c r="I1313" s="46"/>
      <c r="N1313" s="60"/>
    </row>
    <row r="1314" spans="2:14" x14ac:dyDescent="0.25">
      <c r="B1314" s="46"/>
      <c r="G1314" s="60"/>
      <c r="H1314" s="46"/>
      <c r="I1314" s="46"/>
      <c r="N1314" s="60"/>
    </row>
    <row r="1315" spans="2:14" x14ac:dyDescent="0.25">
      <c r="B1315" s="46"/>
      <c r="G1315" s="60"/>
      <c r="H1315" s="46"/>
      <c r="I1315" s="46"/>
      <c r="N1315" s="60"/>
    </row>
    <row r="1316" spans="2:14" x14ac:dyDescent="0.25">
      <c r="B1316" s="46"/>
      <c r="G1316" s="60"/>
      <c r="H1316" s="46"/>
      <c r="I1316" s="46"/>
      <c r="N1316" s="60"/>
    </row>
    <row r="1317" spans="2:14" x14ac:dyDescent="0.25">
      <c r="B1317" s="46"/>
      <c r="G1317" s="60"/>
      <c r="H1317" s="46"/>
      <c r="I1317" s="46"/>
      <c r="N1317" s="60"/>
    </row>
    <row r="1318" spans="2:14" x14ac:dyDescent="0.25">
      <c r="B1318" s="46"/>
      <c r="G1318" s="60"/>
      <c r="H1318" s="46"/>
      <c r="I1318" s="46"/>
      <c r="N1318" s="60"/>
    </row>
    <row r="1319" spans="2:14" x14ac:dyDescent="0.25">
      <c r="B1319" s="46"/>
      <c r="G1319" s="60"/>
      <c r="H1319" s="46"/>
      <c r="I1319" s="46"/>
      <c r="N1319" s="60"/>
    </row>
    <row r="1320" spans="2:14" x14ac:dyDescent="0.25">
      <c r="B1320" s="46"/>
      <c r="G1320" s="60"/>
      <c r="H1320" s="46"/>
      <c r="I1320" s="46"/>
      <c r="N1320" s="60"/>
    </row>
    <row r="1321" spans="2:14" x14ac:dyDescent="0.25">
      <c r="B1321" s="46"/>
      <c r="G1321" s="60"/>
      <c r="H1321" s="46"/>
      <c r="I1321" s="46"/>
      <c r="N1321" s="60"/>
    </row>
    <row r="1322" spans="2:14" x14ac:dyDescent="0.25">
      <c r="B1322" s="46"/>
      <c r="G1322" s="60"/>
      <c r="H1322" s="46"/>
      <c r="I1322" s="46"/>
      <c r="N1322" s="60"/>
    </row>
    <row r="1323" spans="2:14" x14ac:dyDescent="0.25">
      <c r="B1323" s="46"/>
      <c r="G1323" s="60"/>
      <c r="H1323" s="46"/>
      <c r="I1323" s="46"/>
      <c r="N1323" s="60"/>
    </row>
    <row r="1324" spans="2:14" x14ac:dyDescent="0.25">
      <c r="B1324" s="46"/>
      <c r="G1324" s="60"/>
      <c r="H1324" s="46"/>
      <c r="I1324" s="46"/>
      <c r="N1324" s="60"/>
    </row>
    <row r="1325" spans="2:14" x14ac:dyDescent="0.25">
      <c r="B1325" s="46"/>
      <c r="G1325" s="60"/>
      <c r="H1325" s="46"/>
      <c r="I1325" s="46"/>
      <c r="N1325" s="60"/>
    </row>
    <row r="1326" spans="2:14" x14ac:dyDescent="0.25">
      <c r="B1326" s="46"/>
      <c r="G1326" s="60"/>
      <c r="H1326" s="46"/>
      <c r="I1326" s="46"/>
      <c r="N1326" s="60"/>
    </row>
    <row r="1327" spans="2:14" x14ac:dyDescent="0.25">
      <c r="B1327" s="46"/>
      <c r="G1327" s="60"/>
      <c r="H1327" s="46"/>
      <c r="I1327" s="46"/>
      <c r="N1327" s="60"/>
    </row>
    <row r="1328" spans="2:14" x14ac:dyDescent="0.25">
      <c r="B1328" s="46"/>
      <c r="G1328" s="60"/>
      <c r="H1328" s="46"/>
      <c r="I1328" s="46"/>
      <c r="N1328" s="60"/>
    </row>
    <row r="1329" spans="2:14" x14ac:dyDescent="0.25">
      <c r="B1329" s="46"/>
      <c r="G1329" s="60"/>
      <c r="H1329" s="46"/>
      <c r="I1329" s="46"/>
      <c r="N1329" s="60"/>
    </row>
    <row r="1330" spans="2:14" x14ac:dyDescent="0.25">
      <c r="B1330" s="46"/>
      <c r="G1330" s="60"/>
      <c r="H1330" s="46"/>
      <c r="I1330" s="46"/>
      <c r="N1330" s="60"/>
    </row>
    <row r="1331" spans="2:14" x14ac:dyDescent="0.25">
      <c r="B1331" s="46"/>
      <c r="G1331" s="60"/>
      <c r="H1331" s="46"/>
      <c r="I1331" s="46"/>
      <c r="N1331" s="60"/>
    </row>
    <row r="1332" spans="2:14" x14ac:dyDescent="0.25">
      <c r="B1332" s="46"/>
      <c r="G1332" s="60"/>
      <c r="H1332" s="46"/>
      <c r="I1332" s="46"/>
      <c r="N1332" s="60"/>
    </row>
    <row r="1333" spans="2:14" x14ac:dyDescent="0.25">
      <c r="B1333" s="46"/>
      <c r="G1333" s="60"/>
      <c r="H1333" s="46"/>
      <c r="I1333" s="46"/>
      <c r="N1333" s="60"/>
    </row>
    <row r="1334" spans="2:14" x14ac:dyDescent="0.25">
      <c r="B1334" s="46"/>
      <c r="G1334" s="60"/>
      <c r="H1334" s="46"/>
      <c r="I1334" s="46"/>
      <c r="N1334" s="60"/>
    </row>
    <row r="1335" spans="2:14" x14ac:dyDescent="0.25">
      <c r="B1335" s="46"/>
      <c r="G1335" s="60"/>
      <c r="H1335" s="46"/>
      <c r="I1335" s="46"/>
      <c r="N1335" s="60"/>
    </row>
    <row r="1336" spans="2:14" x14ac:dyDescent="0.25">
      <c r="B1336" s="46"/>
      <c r="G1336" s="60"/>
      <c r="H1336" s="46"/>
      <c r="I1336" s="46"/>
      <c r="N1336" s="60"/>
    </row>
    <row r="1337" spans="2:14" x14ac:dyDescent="0.25">
      <c r="B1337" s="46"/>
      <c r="G1337" s="60"/>
      <c r="H1337" s="46"/>
      <c r="I1337" s="46"/>
      <c r="N1337" s="60"/>
    </row>
    <row r="1338" spans="2:14" x14ac:dyDescent="0.25">
      <c r="B1338" s="46"/>
      <c r="G1338" s="60"/>
      <c r="H1338" s="46"/>
      <c r="I1338" s="46"/>
      <c r="N1338" s="60"/>
    </row>
    <row r="1339" spans="2:14" x14ac:dyDescent="0.25">
      <c r="B1339" s="46"/>
      <c r="G1339" s="60"/>
      <c r="H1339" s="46"/>
      <c r="I1339" s="46"/>
      <c r="N1339" s="60"/>
    </row>
    <row r="1340" spans="2:14" x14ac:dyDescent="0.25">
      <c r="B1340" s="46"/>
      <c r="G1340" s="60"/>
      <c r="H1340" s="46"/>
      <c r="I1340" s="46"/>
      <c r="N1340" s="60"/>
    </row>
    <row r="1341" spans="2:14" x14ac:dyDescent="0.25">
      <c r="B1341" s="46"/>
      <c r="G1341" s="60"/>
      <c r="H1341" s="46"/>
      <c r="I1341" s="46"/>
      <c r="N1341" s="60"/>
    </row>
    <row r="1342" spans="2:14" x14ac:dyDescent="0.25">
      <c r="B1342" s="46"/>
      <c r="G1342" s="60"/>
      <c r="H1342" s="46"/>
      <c r="I1342" s="46"/>
      <c r="N1342" s="60"/>
    </row>
    <row r="1343" spans="2:14" x14ac:dyDescent="0.25">
      <c r="B1343" s="46"/>
      <c r="G1343" s="60"/>
      <c r="H1343" s="46"/>
      <c r="I1343" s="46"/>
      <c r="N1343" s="60"/>
    </row>
    <row r="1344" spans="2:14" x14ac:dyDescent="0.25">
      <c r="B1344" s="46"/>
      <c r="G1344" s="60"/>
      <c r="H1344" s="46"/>
      <c r="I1344" s="46"/>
      <c r="N1344" s="60"/>
    </row>
    <row r="1345" spans="2:14" x14ac:dyDescent="0.25">
      <c r="B1345" s="46"/>
      <c r="G1345" s="60"/>
      <c r="H1345" s="46"/>
      <c r="I1345" s="46"/>
      <c r="N1345" s="60"/>
    </row>
    <row r="1346" spans="2:14" x14ac:dyDescent="0.25">
      <c r="B1346" s="46"/>
      <c r="G1346" s="60"/>
      <c r="H1346" s="46"/>
      <c r="I1346" s="46"/>
      <c r="N1346" s="60"/>
    </row>
    <row r="1347" spans="2:14" x14ac:dyDescent="0.25">
      <c r="B1347" s="46"/>
      <c r="G1347" s="60"/>
      <c r="H1347" s="46"/>
      <c r="I1347" s="46"/>
      <c r="N1347" s="60"/>
    </row>
    <row r="1348" spans="2:14" x14ac:dyDescent="0.25">
      <c r="B1348" s="46"/>
      <c r="G1348" s="60"/>
      <c r="H1348" s="46"/>
      <c r="I1348" s="46"/>
      <c r="N1348" s="60"/>
    </row>
    <row r="1349" spans="2:14" x14ac:dyDescent="0.25">
      <c r="B1349" s="46"/>
      <c r="G1349" s="60"/>
      <c r="H1349" s="46"/>
      <c r="I1349" s="46"/>
      <c r="N1349" s="60"/>
    </row>
    <row r="1350" spans="2:14" x14ac:dyDescent="0.25">
      <c r="B1350" s="46"/>
      <c r="G1350" s="60"/>
      <c r="H1350" s="46"/>
      <c r="I1350" s="46"/>
      <c r="N1350" s="60"/>
    </row>
    <row r="1351" spans="2:14" x14ac:dyDescent="0.25">
      <c r="B1351" s="46"/>
      <c r="G1351" s="60"/>
      <c r="H1351" s="46"/>
      <c r="I1351" s="46"/>
      <c r="N1351" s="60"/>
    </row>
    <row r="1352" spans="2:14" x14ac:dyDescent="0.25">
      <c r="B1352" s="46"/>
      <c r="G1352" s="60"/>
      <c r="H1352" s="46"/>
      <c r="I1352" s="46"/>
      <c r="N1352" s="60"/>
    </row>
    <row r="1353" spans="2:14" x14ac:dyDescent="0.25">
      <c r="B1353" s="46"/>
      <c r="G1353" s="60"/>
      <c r="H1353" s="46"/>
      <c r="I1353" s="46"/>
      <c r="N1353" s="60"/>
    </row>
    <row r="1354" spans="2:14" x14ac:dyDescent="0.25">
      <c r="B1354" s="46"/>
      <c r="G1354" s="60"/>
      <c r="H1354" s="46"/>
      <c r="I1354" s="46"/>
      <c r="N1354" s="60"/>
    </row>
    <row r="1355" spans="2:14" x14ac:dyDescent="0.25">
      <c r="B1355" s="46"/>
      <c r="G1355" s="60"/>
      <c r="H1355" s="46"/>
      <c r="I1355" s="46"/>
      <c r="N1355" s="60"/>
    </row>
    <row r="1356" spans="2:14" x14ac:dyDescent="0.25">
      <c r="B1356" s="46"/>
      <c r="G1356" s="60"/>
      <c r="H1356" s="46"/>
      <c r="I1356" s="46"/>
      <c r="N1356" s="60"/>
    </row>
    <row r="1357" spans="2:14" x14ac:dyDescent="0.25">
      <c r="B1357" s="46"/>
      <c r="G1357" s="60"/>
      <c r="H1357" s="46"/>
      <c r="I1357" s="46"/>
      <c r="N1357" s="60"/>
    </row>
    <row r="1358" spans="2:14" x14ac:dyDescent="0.25">
      <c r="B1358" s="46"/>
      <c r="G1358" s="60"/>
      <c r="H1358" s="46"/>
      <c r="I1358" s="46"/>
      <c r="N1358" s="60"/>
    </row>
    <row r="1359" spans="2:14" x14ac:dyDescent="0.25">
      <c r="B1359" s="46"/>
      <c r="G1359" s="60"/>
      <c r="H1359" s="46"/>
      <c r="I1359" s="46"/>
      <c r="N1359" s="60"/>
    </row>
    <row r="1360" spans="2:14" x14ac:dyDescent="0.25">
      <c r="B1360" s="46"/>
      <c r="G1360" s="60"/>
      <c r="H1360" s="46"/>
      <c r="I1360" s="46"/>
      <c r="N1360" s="60"/>
    </row>
    <row r="1361" spans="2:14" x14ac:dyDescent="0.25">
      <c r="B1361" s="46"/>
      <c r="G1361" s="60"/>
      <c r="H1361" s="46"/>
      <c r="I1361" s="46"/>
      <c r="N1361" s="60"/>
    </row>
    <row r="1362" spans="2:14" x14ac:dyDescent="0.25">
      <c r="B1362" s="46"/>
      <c r="G1362" s="60"/>
      <c r="H1362" s="46"/>
      <c r="I1362" s="46"/>
      <c r="N1362" s="60"/>
    </row>
    <row r="1363" spans="2:14" x14ac:dyDescent="0.25">
      <c r="B1363" s="46"/>
      <c r="G1363" s="60"/>
      <c r="H1363" s="46"/>
      <c r="I1363" s="46"/>
      <c r="N1363" s="60"/>
    </row>
    <row r="1364" spans="2:14" x14ac:dyDescent="0.25">
      <c r="B1364" s="46"/>
      <c r="G1364" s="60"/>
      <c r="H1364" s="46"/>
      <c r="I1364" s="46"/>
      <c r="N1364" s="60"/>
    </row>
    <row r="1365" spans="2:14" x14ac:dyDescent="0.25">
      <c r="B1365" s="46"/>
      <c r="G1365" s="60"/>
      <c r="H1365" s="46"/>
      <c r="I1365" s="46"/>
      <c r="N1365" s="60"/>
    </row>
    <row r="1366" spans="2:14" x14ac:dyDescent="0.25">
      <c r="B1366" s="46"/>
      <c r="G1366" s="60"/>
      <c r="H1366" s="46"/>
      <c r="I1366" s="46"/>
      <c r="N1366" s="60"/>
    </row>
    <row r="1367" spans="2:14" x14ac:dyDescent="0.25">
      <c r="B1367" s="46"/>
      <c r="G1367" s="60"/>
      <c r="H1367" s="46"/>
      <c r="I1367" s="46"/>
      <c r="N1367" s="60"/>
    </row>
    <row r="1368" spans="2:14" x14ac:dyDescent="0.25">
      <c r="B1368" s="46"/>
      <c r="G1368" s="60"/>
      <c r="H1368" s="46"/>
      <c r="I1368" s="46"/>
      <c r="N1368" s="60"/>
    </row>
    <row r="1369" spans="2:14" x14ac:dyDescent="0.25">
      <c r="B1369" s="46"/>
      <c r="G1369" s="60"/>
      <c r="H1369" s="46"/>
      <c r="I1369" s="46"/>
      <c r="N1369" s="60"/>
    </row>
    <row r="1370" spans="2:14" x14ac:dyDescent="0.25">
      <c r="B1370" s="46"/>
      <c r="G1370" s="60"/>
      <c r="H1370" s="46"/>
      <c r="I1370" s="46"/>
      <c r="N1370" s="60"/>
    </row>
    <row r="1371" spans="2:14" x14ac:dyDescent="0.25">
      <c r="B1371" s="46"/>
      <c r="G1371" s="60"/>
      <c r="H1371" s="46"/>
      <c r="I1371" s="46"/>
      <c r="N1371" s="60"/>
    </row>
    <row r="1372" spans="2:14" x14ac:dyDescent="0.25">
      <c r="B1372" s="46"/>
      <c r="G1372" s="60"/>
      <c r="H1372" s="46"/>
      <c r="I1372" s="46"/>
      <c r="N1372" s="60"/>
    </row>
    <row r="1373" spans="2:14" x14ac:dyDescent="0.25">
      <c r="B1373" s="46"/>
      <c r="G1373" s="60"/>
      <c r="H1373" s="46"/>
      <c r="I1373" s="46"/>
      <c r="N1373" s="60"/>
    </row>
    <row r="1374" spans="2:14" x14ac:dyDescent="0.25">
      <c r="B1374" s="46"/>
      <c r="G1374" s="60"/>
      <c r="H1374" s="46"/>
      <c r="I1374" s="46"/>
      <c r="N1374" s="60"/>
    </row>
    <row r="1375" spans="2:14" x14ac:dyDescent="0.25">
      <c r="B1375" s="46"/>
      <c r="G1375" s="60"/>
      <c r="H1375" s="46"/>
      <c r="I1375" s="46"/>
      <c r="N1375" s="60"/>
    </row>
    <row r="1376" spans="2:14" x14ac:dyDescent="0.25">
      <c r="B1376" s="46"/>
      <c r="G1376" s="60"/>
      <c r="H1376" s="46"/>
      <c r="I1376" s="46"/>
      <c r="N1376" s="60"/>
    </row>
    <row r="1377" spans="2:14" x14ac:dyDescent="0.25">
      <c r="B1377" s="46"/>
      <c r="G1377" s="60"/>
      <c r="H1377" s="46"/>
      <c r="I1377" s="46"/>
      <c r="N1377" s="60"/>
    </row>
    <row r="1378" spans="2:14" x14ac:dyDescent="0.25">
      <c r="B1378" s="46"/>
      <c r="G1378" s="60"/>
      <c r="H1378" s="46"/>
      <c r="I1378" s="46"/>
      <c r="N1378" s="60"/>
    </row>
    <row r="1379" spans="2:14" x14ac:dyDescent="0.25">
      <c r="B1379" s="46"/>
      <c r="G1379" s="60"/>
      <c r="H1379" s="46"/>
      <c r="I1379" s="46"/>
      <c r="N1379" s="60"/>
    </row>
    <row r="1380" spans="2:14" x14ac:dyDescent="0.25">
      <c r="B1380" s="46"/>
      <c r="G1380" s="60"/>
      <c r="H1380" s="46"/>
      <c r="I1380" s="46"/>
      <c r="N1380" s="60"/>
    </row>
    <row r="1381" spans="2:14" x14ac:dyDescent="0.25">
      <c r="B1381" s="46"/>
      <c r="G1381" s="60"/>
      <c r="H1381" s="46"/>
      <c r="I1381" s="46"/>
      <c r="N1381" s="60"/>
    </row>
    <row r="1382" spans="2:14" x14ac:dyDescent="0.25">
      <c r="B1382" s="46"/>
      <c r="G1382" s="60"/>
      <c r="H1382" s="46"/>
      <c r="I1382" s="46"/>
      <c r="N1382" s="60"/>
    </row>
    <row r="1383" spans="2:14" x14ac:dyDescent="0.25">
      <c r="B1383" s="46"/>
      <c r="G1383" s="60"/>
      <c r="H1383" s="46"/>
      <c r="I1383" s="46"/>
      <c r="N1383" s="60"/>
    </row>
    <row r="1384" spans="2:14" x14ac:dyDescent="0.25">
      <c r="B1384" s="46"/>
      <c r="G1384" s="60"/>
      <c r="H1384" s="46"/>
      <c r="I1384" s="46"/>
      <c r="N1384" s="60"/>
    </row>
    <row r="1385" spans="2:14" x14ac:dyDescent="0.25">
      <c r="B1385" s="46"/>
      <c r="G1385" s="60"/>
      <c r="H1385" s="46"/>
      <c r="I1385" s="46"/>
      <c r="N1385" s="60"/>
    </row>
    <row r="1386" spans="2:14" x14ac:dyDescent="0.25">
      <c r="B1386" s="46"/>
      <c r="G1386" s="60"/>
      <c r="H1386" s="46"/>
      <c r="I1386" s="46"/>
      <c r="N1386" s="60"/>
    </row>
    <row r="1387" spans="2:14" x14ac:dyDescent="0.25">
      <c r="B1387" s="46"/>
      <c r="G1387" s="60"/>
      <c r="H1387" s="46"/>
      <c r="I1387" s="46"/>
      <c r="N1387" s="60"/>
    </row>
    <row r="1388" spans="2:14" x14ac:dyDescent="0.25">
      <c r="B1388" s="46"/>
      <c r="G1388" s="60"/>
      <c r="H1388" s="46"/>
      <c r="I1388" s="46"/>
      <c r="N1388" s="60"/>
    </row>
    <row r="1389" spans="2:14" x14ac:dyDescent="0.25">
      <c r="B1389" s="46"/>
      <c r="G1389" s="60"/>
      <c r="H1389" s="46"/>
      <c r="I1389" s="46"/>
      <c r="N1389" s="60"/>
    </row>
    <row r="1390" spans="2:14" x14ac:dyDescent="0.25">
      <c r="B1390" s="46"/>
      <c r="G1390" s="60"/>
      <c r="H1390" s="46"/>
      <c r="I1390" s="46"/>
      <c r="N1390" s="60"/>
    </row>
    <row r="1391" spans="2:14" x14ac:dyDescent="0.25">
      <c r="B1391" s="46"/>
      <c r="G1391" s="60"/>
      <c r="H1391" s="46"/>
      <c r="I1391" s="46"/>
      <c r="N1391" s="60"/>
    </row>
    <row r="1392" spans="2:14" x14ac:dyDescent="0.25">
      <c r="B1392" s="46"/>
      <c r="G1392" s="60"/>
      <c r="H1392" s="46"/>
      <c r="I1392" s="46"/>
      <c r="N1392" s="60"/>
    </row>
    <row r="1393" spans="2:14" x14ac:dyDescent="0.25">
      <c r="B1393" s="46"/>
      <c r="G1393" s="60"/>
      <c r="H1393" s="46"/>
      <c r="I1393" s="46"/>
      <c r="N1393" s="60"/>
    </row>
    <row r="1394" spans="2:14" x14ac:dyDescent="0.25">
      <c r="B1394" s="46"/>
      <c r="G1394" s="60"/>
      <c r="H1394" s="46"/>
      <c r="I1394" s="46"/>
      <c r="N1394" s="60"/>
    </row>
    <row r="1395" spans="2:14" x14ac:dyDescent="0.25">
      <c r="B1395" s="46"/>
      <c r="G1395" s="60"/>
      <c r="H1395" s="46"/>
      <c r="I1395" s="46"/>
      <c r="N1395" s="60"/>
    </row>
    <row r="1396" spans="2:14" x14ac:dyDescent="0.25">
      <c r="B1396" s="46"/>
      <c r="G1396" s="60"/>
      <c r="H1396" s="46"/>
      <c r="I1396" s="46"/>
      <c r="N1396" s="60"/>
    </row>
    <row r="1397" spans="2:14" x14ac:dyDescent="0.25">
      <c r="B1397" s="46"/>
      <c r="G1397" s="60"/>
      <c r="H1397" s="46"/>
      <c r="I1397" s="46"/>
      <c r="N1397" s="60"/>
    </row>
    <row r="1398" spans="2:14" x14ac:dyDescent="0.25">
      <c r="B1398" s="46"/>
      <c r="G1398" s="60"/>
      <c r="H1398" s="46"/>
      <c r="I1398" s="46"/>
      <c r="N1398" s="60"/>
    </row>
    <row r="1399" spans="2:14" x14ac:dyDescent="0.25">
      <c r="B1399" s="46"/>
      <c r="G1399" s="60"/>
      <c r="H1399" s="46"/>
      <c r="I1399" s="46"/>
      <c r="N1399" s="60"/>
    </row>
    <row r="1400" spans="2:14" x14ac:dyDescent="0.25">
      <c r="B1400" s="46"/>
      <c r="G1400" s="60"/>
      <c r="H1400" s="46"/>
      <c r="I1400" s="46"/>
      <c r="N1400" s="60"/>
    </row>
    <row r="1401" spans="2:14" x14ac:dyDescent="0.25">
      <c r="B1401" s="46"/>
      <c r="G1401" s="60"/>
      <c r="H1401" s="46"/>
      <c r="I1401" s="46"/>
      <c r="N1401" s="60"/>
    </row>
    <row r="1402" spans="2:14" x14ac:dyDescent="0.25">
      <c r="B1402" s="46"/>
      <c r="G1402" s="60"/>
      <c r="H1402" s="46"/>
      <c r="I1402" s="46"/>
      <c r="N1402" s="60"/>
    </row>
    <row r="1403" spans="2:14" x14ac:dyDescent="0.25">
      <c r="B1403" s="46"/>
      <c r="G1403" s="60"/>
      <c r="H1403" s="46"/>
      <c r="I1403" s="46"/>
      <c r="N1403" s="60"/>
    </row>
    <row r="1404" spans="2:14" x14ac:dyDescent="0.25">
      <c r="B1404" s="46"/>
      <c r="G1404" s="60"/>
      <c r="H1404" s="46"/>
      <c r="I1404" s="46"/>
      <c r="N1404" s="60"/>
    </row>
    <row r="1405" spans="2:14" x14ac:dyDescent="0.25">
      <c r="B1405" s="46"/>
      <c r="G1405" s="60"/>
      <c r="H1405" s="46"/>
      <c r="I1405" s="46"/>
      <c r="N1405" s="60"/>
    </row>
    <row r="1406" spans="2:14" x14ac:dyDescent="0.25">
      <c r="B1406" s="46"/>
      <c r="G1406" s="60"/>
      <c r="H1406" s="46"/>
      <c r="I1406" s="46"/>
      <c r="N1406" s="60"/>
    </row>
    <row r="1407" spans="2:14" x14ac:dyDescent="0.25">
      <c r="B1407" s="46"/>
      <c r="G1407" s="60"/>
      <c r="H1407" s="46"/>
      <c r="I1407" s="46"/>
      <c r="N1407" s="60"/>
    </row>
    <row r="1408" spans="2:14" x14ac:dyDescent="0.25">
      <c r="B1408" s="46"/>
      <c r="G1408" s="60"/>
      <c r="H1408" s="46"/>
      <c r="I1408" s="46"/>
      <c r="N1408" s="60"/>
    </row>
    <row r="1409" spans="2:14" x14ac:dyDescent="0.25">
      <c r="B1409" s="46"/>
      <c r="G1409" s="60"/>
      <c r="H1409" s="46"/>
      <c r="I1409" s="46"/>
      <c r="N1409" s="60"/>
    </row>
    <row r="1410" spans="2:14" x14ac:dyDescent="0.25">
      <c r="B1410" s="46"/>
      <c r="G1410" s="60"/>
      <c r="H1410" s="46"/>
      <c r="I1410" s="46"/>
      <c r="N1410" s="60"/>
    </row>
    <row r="1411" spans="2:14" x14ac:dyDescent="0.25">
      <c r="B1411" s="46"/>
      <c r="G1411" s="60"/>
      <c r="H1411" s="46"/>
      <c r="I1411" s="46"/>
      <c r="N1411" s="60"/>
    </row>
    <row r="1412" spans="2:14" x14ac:dyDescent="0.25">
      <c r="B1412" s="46"/>
      <c r="G1412" s="60"/>
      <c r="H1412" s="46"/>
      <c r="I1412" s="46"/>
      <c r="N1412" s="60"/>
    </row>
    <row r="1413" spans="2:14" x14ac:dyDescent="0.25">
      <c r="B1413" s="46"/>
      <c r="G1413" s="60"/>
      <c r="H1413" s="46"/>
      <c r="I1413" s="46"/>
      <c r="N1413" s="60"/>
    </row>
    <row r="1414" spans="2:14" x14ac:dyDescent="0.25">
      <c r="B1414" s="46"/>
      <c r="G1414" s="60"/>
      <c r="H1414" s="46"/>
      <c r="I1414" s="46"/>
      <c r="N1414" s="60"/>
    </row>
    <row r="1415" spans="2:14" x14ac:dyDescent="0.25">
      <c r="B1415" s="46"/>
      <c r="G1415" s="60"/>
      <c r="H1415" s="46"/>
      <c r="I1415" s="46"/>
      <c r="N1415" s="60"/>
    </row>
    <row r="1416" spans="2:14" x14ac:dyDescent="0.25">
      <c r="B1416" s="46"/>
      <c r="G1416" s="60"/>
      <c r="H1416" s="46"/>
      <c r="I1416" s="46"/>
      <c r="N1416" s="60"/>
    </row>
    <row r="1417" spans="2:14" x14ac:dyDescent="0.25">
      <c r="B1417" s="46"/>
      <c r="G1417" s="60"/>
      <c r="H1417" s="46"/>
      <c r="I1417" s="46"/>
      <c r="N1417" s="60"/>
    </row>
    <row r="1418" spans="2:14" x14ac:dyDescent="0.25">
      <c r="B1418" s="46"/>
      <c r="G1418" s="60"/>
      <c r="H1418" s="46"/>
      <c r="I1418" s="46"/>
      <c r="N1418" s="60"/>
    </row>
    <row r="1419" spans="2:14" x14ac:dyDescent="0.25">
      <c r="B1419" s="46"/>
      <c r="G1419" s="60"/>
      <c r="H1419" s="46"/>
      <c r="I1419" s="46"/>
      <c r="N1419" s="60"/>
    </row>
    <row r="1420" spans="2:14" x14ac:dyDescent="0.25">
      <c r="B1420" s="46"/>
      <c r="G1420" s="60"/>
      <c r="H1420" s="46"/>
      <c r="I1420" s="46"/>
      <c r="N1420" s="60"/>
    </row>
    <row r="1421" spans="2:14" x14ac:dyDescent="0.25">
      <c r="B1421" s="46"/>
      <c r="G1421" s="60"/>
      <c r="H1421" s="46"/>
      <c r="I1421" s="46"/>
      <c r="N1421" s="60"/>
    </row>
    <row r="1422" spans="2:14" x14ac:dyDescent="0.25">
      <c r="B1422" s="46"/>
      <c r="G1422" s="60"/>
      <c r="H1422" s="46"/>
      <c r="I1422" s="46"/>
      <c r="N1422" s="60"/>
    </row>
    <row r="1423" spans="2:14" x14ac:dyDescent="0.25">
      <c r="B1423" s="46"/>
      <c r="G1423" s="60"/>
      <c r="H1423" s="46"/>
      <c r="I1423" s="46"/>
      <c r="N1423" s="60"/>
    </row>
    <row r="1424" spans="2:14" x14ac:dyDescent="0.25">
      <c r="B1424" s="46"/>
      <c r="G1424" s="60"/>
      <c r="H1424" s="46"/>
      <c r="I1424" s="46"/>
      <c r="N1424" s="60"/>
    </row>
    <row r="1425" spans="2:14" x14ac:dyDescent="0.25">
      <c r="B1425" s="46"/>
      <c r="G1425" s="60"/>
      <c r="H1425" s="46"/>
      <c r="I1425" s="46"/>
      <c r="N1425" s="60"/>
    </row>
    <row r="1426" spans="2:14" x14ac:dyDescent="0.25">
      <c r="B1426" s="46"/>
      <c r="G1426" s="60"/>
      <c r="H1426" s="46"/>
      <c r="I1426" s="46"/>
      <c r="N1426" s="60"/>
    </row>
    <row r="1427" spans="2:14" x14ac:dyDescent="0.25">
      <c r="B1427" s="46"/>
      <c r="G1427" s="60"/>
      <c r="H1427" s="46"/>
      <c r="I1427" s="46"/>
      <c r="N1427" s="60"/>
    </row>
    <row r="1428" spans="2:14" x14ac:dyDescent="0.25">
      <c r="B1428" s="46"/>
      <c r="G1428" s="60"/>
      <c r="H1428" s="46"/>
      <c r="I1428" s="46"/>
      <c r="N1428" s="60"/>
    </row>
    <row r="1429" spans="2:14" x14ac:dyDescent="0.25">
      <c r="B1429" s="46"/>
      <c r="G1429" s="60"/>
      <c r="H1429" s="46"/>
      <c r="I1429" s="46"/>
      <c r="N1429" s="60"/>
    </row>
    <row r="1430" spans="2:14" x14ac:dyDescent="0.25">
      <c r="B1430" s="46"/>
      <c r="G1430" s="60"/>
      <c r="H1430" s="46"/>
      <c r="I1430" s="46"/>
      <c r="N1430" s="60"/>
    </row>
    <row r="1431" spans="2:14" x14ac:dyDescent="0.25">
      <c r="B1431" s="46"/>
      <c r="G1431" s="60"/>
      <c r="H1431" s="46"/>
      <c r="I1431" s="46"/>
      <c r="N1431" s="60"/>
    </row>
    <row r="1432" spans="2:14" x14ac:dyDescent="0.25">
      <c r="B1432" s="46"/>
      <c r="G1432" s="60"/>
      <c r="H1432" s="46"/>
      <c r="I1432" s="46"/>
      <c r="N1432" s="60"/>
    </row>
    <row r="1433" spans="2:14" x14ac:dyDescent="0.25">
      <c r="B1433" s="46"/>
      <c r="G1433" s="60"/>
      <c r="H1433" s="46"/>
      <c r="I1433" s="46"/>
      <c r="N1433" s="60"/>
    </row>
    <row r="1434" spans="2:14" x14ac:dyDescent="0.25">
      <c r="B1434" s="46"/>
      <c r="G1434" s="60"/>
      <c r="H1434" s="46"/>
      <c r="I1434" s="46"/>
      <c r="N1434" s="60"/>
    </row>
    <row r="1435" spans="2:14" x14ac:dyDescent="0.25">
      <c r="B1435" s="46"/>
      <c r="G1435" s="60"/>
      <c r="H1435" s="46"/>
      <c r="I1435" s="46"/>
      <c r="N1435" s="60"/>
    </row>
    <row r="1436" spans="2:14" x14ac:dyDescent="0.25">
      <c r="B1436" s="46"/>
      <c r="G1436" s="60"/>
      <c r="H1436" s="46"/>
      <c r="I1436" s="46"/>
      <c r="N1436" s="60"/>
    </row>
    <row r="1437" spans="2:14" x14ac:dyDescent="0.25">
      <c r="B1437" s="46"/>
      <c r="G1437" s="60"/>
      <c r="H1437" s="46"/>
      <c r="I1437" s="46"/>
      <c r="N1437" s="60"/>
    </row>
    <row r="1438" spans="2:14" x14ac:dyDescent="0.25">
      <c r="B1438" s="46"/>
      <c r="G1438" s="60"/>
      <c r="H1438" s="46"/>
      <c r="I1438" s="46"/>
      <c r="N1438" s="60"/>
    </row>
    <row r="1439" spans="2:14" x14ac:dyDescent="0.25">
      <c r="B1439" s="46"/>
      <c r="G1439" s="60"/>
      <c r="H1439" s="46"/>
      <c r="I1439" s="46"/>
      <c r="N1439" s="60"/>
    </row>
    <row r="1440" spans="2:14" x14ac:dyDescent="0.25">
      <c r="B1440" s="46"/>
      <c r="G1440" s="60"/>
      <c r="H1440" s="46"/>
      <c r="I1440" s="46"/>
      <c r="N1440" s="60"/>
    </row>
    <row r="1441" spans="2:14" x14ac:dyDescent="0.25">
      <c r="B1441" s="46"/>
      <c r="G1441" s="60"/>
      <c r="H1441" s="46"/>
      <c r="I1441" s="46"/>
      <c r="N1441" s="60"/>
    </row>
    <row r="1442" spans="2:14" x14ac:dyDescent="0.25">
      <c r="B1442" s="46"/>
      <c r="G1442" s="60"/>
      <c r="H1442" s="46"/>
      <c r="I1442" s="46"/>
      <c r="N1442" s="60"/>
    </row>
    <row r="1443" spans="2:14" x14ac:dyDescent="0.25">
      <c r="B1443" s="46"/>
      <c r="G1443" s="60"/>
      <c r="H1443" s="46"/>
      <c r="I1443" s="46"/>
      <c r="N1443" s="60"/>
    </row>
    <row r="1444" spans="2:14" x14ac:dyDescent="0.25">
      <c r="B1444" s="46"/>
      <c r="G1444" s="60"/>
      <c r="H1444" s="46"/>
      <c r="I1444" s="46"/>
      <c r="N1444" s="60"/>
    </row>
    <row r="1445" spans="2:14" x14ac:dyDescent="0.25">
      <c r="B1445" s="46"/>
      <c r="G1445" s="60"/>
      <c r="H1445" s="46"/>
      <c r="I1445" s="46"/>
      <c r="N1445" s="60"/>
    </row>
    <row r="1446" spans="2:14" x14ac:dyDescent="0.25">
      <c r="B1446" s="46"/>
      <c r="G1446" s="60"/>
      <c r="H1446" s="46"/>
      <c r="I1446" s="46"/>
      <c r="N1446" s="60"/>
    </row>
    <row r="1447" spans="2:14" x14ac:dyDescent="0.25">
      <c r="B1447" s="46"/>
      <c r="G1447" s="60"/>
      <c r="H1447" s="46"/>
      <c r="I1447" s="46"/>
      <c r="N1447" s="60"/>
    </row>
    <row r="1448" spans="2:14" x14ac:dyDescent="0.25">
      <c r="B1448" s="46"/>
      <c r="G1448" s="60"/>
      <c r="H1448" s="46"/>
      <c r="I1448" s="46"/>
      <c r="N1448" s="60"/>
    </row>
    <row r="1449" spans="2:14" x14ac:dyDescent="0.25">
      <c r="B1449" s="46"/>
      <c r="G1449" s="60"/>
      <c r="H1449" s="46"/>
      <c r="I1449" s="46"/>
      <c r="N1449" s="60"/>
    </row>
    <row r="1450" spans="2:14" x14ac:dyDescent="0.25">
      <c r="B1450" s="46"/>
      <c r="G1450" s="60"/>
      <c r="H1450" s="46"/>
      <c r="I1450" s="46"/>
      <c r="N1450" s="60"/>
    </row>
    <row r="1451" spans="2:14" x14ac:dyDescent="0.25">
      <c r="B1451" s="46"/>
      <c r="G1451" s="60"/>
      <c r="H1451" s="46"/>
      <c r="I1451" s="46"/>
      <c r="N1451" s="60"/>
    </row>
    <row r="1452" spans="2:14" x14ac:dyDescent="0.25">
      <c r="B1452" s="46"/>
      <c r="G1452" s="60"/>
      <c r="H1452" s="46"/>
      <c r="I1452" s="46"/>
      <c r="N1452" s="60"/>
    </row>
    <row r="1453" spans="2:14" x14ac:dyDescent="0.25">
      <c r="B1453" s="46"/>
      <c r="G1453" s="60"/>
      <c r="H1453" s="46"/>
      <c r="I1453" s="46"/>
      <c r="N1453" s="60"/>
    </row>
    <row r="1454" spans="2:14" x14ac:dyDescent="0.25">
      <c r="B1454" s="46"/>
      <c r="G1454" s="60"/>
      <c r="H1454" s="46"/>
      <c r="I1454" s="46"/>
      <c r="N1454" s="60"/>
    </row>
    <row r="1455" spans="2:14" x14ac:dyDescent="0.25">
      <c r="B1455" s="46"/>
      <c r="G1455" s="60"/>
      <c r="H1455" s="46"/>
      <c r="I1455" s="46"/>
      <c r="N1455" s="60"/>
    </row>
    <row r="1456" spans="2:14" x14ac:dyDescent="0.25">
      <c r="B1456" s="46"/>
      <c r="G1456" s="60"/>
      <c r="H1456" s="46"/>
      <c r="I1456" s="46"/>
      <c r="N1456" s="60"/>
    </row>
    <row r="1457" spans="2:14" x14ac:dyDescent="0.25">
      <c r="B1457" s="46"/>
      <c r="G1457" s="60"/>
      <c r="H1457" s="46"/>
      <c r="I1457" s="46"/>
      <c r="N1457" s="60"/>
    </row>
    <row r="1458" spans="2:14" x14ac:dyDescent="0.25">
      <c r="B1458" s="46"/>
      <c r="G1458" s="60"/>
      <c r="H1458" s="46"/>
      <c r="I1458" s="46"/>
      <c r="N1458" s="60"/>
    </row>
    <row r="1459" spans="2:14" x14ac:dyDescent="0.25">
      <c r="B1459" s="46"/>
      <c r="G1459" s="60"/>
      <c r="H1459" s="46"/>
      <c r="I1459" s="46"/>
      <c r="N1459" s="60"/>
    </row>
    <row r="1460" spans="2:14" x14ac:dyDescent="0.25">
      <c r="B1460" s="46"/>
      <c r="G1460" s="60"/>
      <c r="H1460" s="46"/>
      <c r="I1460" s="46"/>
      <c r="N1460" s="60"/>
    </row>
    <row r="1461" spans="2:14" x14ac:dyDescent="0.25">
      <c r="B1461" s="46"/>
      <c r="G1461" s="60"/>
      <c r="H1461" s="46"/>
      <c r="I1461" s="46"/>
      <c r="N1461" s="60"/>
    </row>
    <row r="1462" spans="2:14" x14ac:dyDescent="0.25">
      <c r="B1462" s="46"/>
      <c r="G1462" s="60"/>
      <c r="H1462" s="46"/>
      <c r="I1462" s="46"/>
      <c r="N1462" s="60"/>
    </row>
    <row r="1463" spans="2:14" x14ac:dyDescent="0.25">
      <c r="B1463" s="46"/>
      <c r="G1463" s="60"/>
      <c r="H1463" s="46"/>
      <c r="I1463" s="46"/>
      <c r="N1463" s="60"/>
    </row>
    <row r="1464" spans="2:14" x14ac:dyDescent="0.25">
      <c r="B1464" s="46"/>
      <c r="G1464" s="60"/>
      <c r="H1464" s="46"/>
      <c r="I1464" s="46"/>
      <c r="N1464" s="60"/>
    </row>
    <row r="1465" spans="2:14" x14ac:dyDescent="0.25">
      <c r="B1465" s="46"/>
      <c r="G1465" s="60"/>
      <c r="H1465" s="46"/>
      <c r="I1465" s="46"/>
      <c r="N1465" s="60"/>
    </row>
    <row r="1466" spans="2:14" x14ac:dyDescent="0.25">
      <c r="B1466" s="46"/>
      <c r="G1466" s="60"/>
      <c r="H1466" s="46"/>
      <c r="I1466" s="46"/>
      <c r="N1466" s="60"/>
    </row>
    <row r="1467" spans="2:14" x14ac:dyDescent="0.25">
      <c r="B1467" s="46"/>
      <c r="G1467" s="60"/>
      <c r="H1467" s="46"/>
      <c r="I1467" s="46"/>
      <c r="N1467" s="60"/>
    </row>
    <row r="1468" spans="2:14" x14ac:dyDescent="0.25">
      <c r="B1468" s="46"/>
      <c r="G1468" s="60"/>
      <c r="H1468" s="46"/>
      <c r="I1468" s="46"/>
      <c r="N1468" s="60"/>
    </row>
    <row r="1469" spans="2:14" x14ac:dyDescent="0.25">
      <c r="B1469" s="46"/>
      <c r="G1469" s="60"/>
      <c r="H1469" s="46"/>
      <c r="I1469" s="46"/>
      <c r="N1469" s="60"/>
    </row>
    <row r="1470" spans="2:14" x14ac:dyDescent="0.25">
      <c r="B1470" s="46"/>
      <c r="G1470" s="60"/>
      <c r="H1470" s="46"/>
      <c r="I1470" s="46"/>
      <c r="N1470" s="60"/>
    </row>
    <row r="1471" spans="2:14" x14ac:dyDescent="0.25">
      <c r="B1471" s="46"/>
      <c r="G1471" s="60"/>
      <c r="H1471" s="46"/>
      <c r="I1471" s="46"/>
      <c r="N1471" s="60"/>
    </row>
    <row r="1472" spans="2:14" x14ac:dyDescent="0.25">
      <c r="B1472" s="46"/>
      <c r="G1472" s="60"/>
      <c r="H1472" s="46"/>
      <c r="I1472" s="46"/>
      <c r="N1472" s="60"/>
    </row>
    <row r="1473" spans="2:14" x14ac:dyDescent="0.25">
      <c r="B1473" s="46"/>
      <c r="G1473" s="60"/>
      <c r="H1473" s="46"/>
      <c r="I1473" s="46"/>
      <c r="N1473" s="60"/>
    </row>
    <row r="1474" spans="2:14" x14ac:dyDescent="0.25">
      <c r="B1474" s="46"/>
      <c r="G1474" s="60"/>
      <c r="H1474" s="46"/>
      <c r="I1474" s="46"/>
      <c r="N1474" s="60"/>
    </row>
    <row r="1475" spans="2:14" x14ac:dyDescent="0.25">
      <c r="B1475" s="46"/>
      <c r="G1475" s="60"/>
      <c r="H1475" s="46"/>
      <c r="I1475" s="46"/>
      <c r="N1475" s="60"/>
    </row>
    <row r="1476" spans="2:14" x14ac:dyDescent="0.25">
      <c r="B1476" s="46"/>
      <c r="G1476" s="60"/>
      <c r="H1476" s="46"/>
      <c r="I1476" s="46"/>
      <c r="N1476" s="60"/>
    </row>
    <row r="1477" spans="2:14" x14ac:dyDescent="0.25">
      <c r="B1477" s="46"/>
      <c r="G1477" s="60"/>
      <c r="H1477" s="46"/>
      <c r="I1477" s="46"/>
      <c r="N1477" s="60"/>
    </row>
    <row r="1478" spans="2:14" x14ac:dyDescent="0.25">
      <c r="B1478" s="46"/>
      <c r="G1478" s="60"/>
      <c r="H1478" s="46"/>
      <c r="I1478" s="46"/>
      <c r="N1478" s="60"/>
    </row>
    <row r="1479" spans="2:14" x14ac:dyDescent="0.25">
      <c r="B1479" s="46"/>
      <c r="G1479" s="60"/>
      <c r="H1479" s="46"/>
      <c r="I1479" s="46"/>
      <c r="N1479" s="60"/>
    </row>
    <row r="1480" spans="2:14" x14ac:dyDescent="0.25">
      <c r="B1480" s="46"/>
      <c r="G1480" s="60"/>
      <c r="H1480" s="46"/>
      <c r="I1480" s="46"/>
      <c r="N1480" s="60"/>
    </row>
    <row r="1481" spans="2:14" x14ac:dyDescent="0.25">
      <c r="B1481" s="46"/>
      <c r="G1481" s="60"/>
      <c r="H1481" s="46"/>
      <c r="I1481" s="46"/>
      <c r="N1481" s="60"/>
    </row>
    <row r="1482" spans="2:14" x14ac:dyDescent="0.25">
      <c r="B1482" s="46"/>
      <c r="G1482" s="60"/>
      <c r="H1482" s="46"/>
      <c r="I1482" s="46"/>
      <c r="N1482" s="60"/>
    </row>
    <row r="1483" spans="2:14" x14ac:dyDescent="0.25">
      <c r="B1483" s="46"/>
      <c r="G1483" s="60"/>
      <c r="H1483" s="46"/>
      <c r="I1483" s="46"/>
      <c r="N1483" s="60"/>
    </row>
    <row r="1484" spans="2:14" x14ac:dyDescent="0.25">
      <c r="B1484" s="46"/>
      <c r="G1484" s="60"/>
      <c r="H1484" s="46"/>
      <c r="I1484" s="46"/>
      <c r="N1484" s="60"/>
    </row>
    <row r="1485" spans="2:14" x14ac:dyDescent="0.25">
      <c r="B1485" s="46"/>
      <c r="G1485" s="60"/>
      <c r="H1485" s="46"/>
      <c r="I1485" s="46"/>
      <c r="N1485" s="60"/>
    </row>
    <row r="1486" spans="2:14" x14ac:dyDescent="0.25">
      <c r="B1486" s="46"/>
      <c r="G1486" s="60"/>
      <c r="H1486" s="46"/>
      <c r="I1486" s="46"/>
      <c r="N1486" s="60"/>
    </row>
    <row r="1487" spans="2:14" x14ac:dyDescent="0.25">
      <c r="B1487" s="46"/>
      <c r="G1487" s="60"/>
      <c r="H1487" s="46"/>
      <c r="I1487" s="46"/>
      <c r="N1487" s="60"/>
    </row>
    <row r="1488" spans="2:14" x14ac:dyDescent="0.25">
      <c r="B1488" s="46"/>
      <c r="G1488" s="60"/>
      <c r="H1488" s="46"/>
      <c r="I1488" s="46"/>
      <c r="N1488" s="60"/>
    </row>
    <row r="1489" spans="2:14" x14ac:dyDescent="0.25">
      <c r="B1489" s="46"/>
      <c r="G1489" s="60"/>
      <c r="H1489" s="46"/>
      <c r="I1489" s="46"/>
      <c r="N1489" s="60"/>
    </row>
    <row r="1490" spans="2:14" x14ac:dyDescent="0.25">
      <c r="B1490" s="46"/>
      <c r="G1490" s="60"/>
      <c r="H1490" s="46"/>
      <c r="I1490" s="46"/>
      <c r="N1490" s="60"/>
    </row>
    <row r="1491" spans="2:14" x14ac:dyDescent="0.25">
      <c r="B1491" s="46"/>
      <c r="G1491" s="60"/>
      <c r="H1491" s="46"/>
      <c r="I1491" s="46"/>
      <c r="N1491" s="60"/>
    </row>
    <row r="1492" spans="2:14" x14ac:dyDescent="0.25">
      <c r="B1492" s="46"/>
      <c r="G1492" s="60"/>
      <c r="H1492" s="46"/>
      <c r="I1492" s="46"/>
      <c r="N1492" s="60"/>
    </row>
    <row r="1493" spans="2:14" x14ac:dyDescent="0.25">
      <c r="B1493" s="46"/>
      <c r="G1493" s="60"/>
      <c r="H1493" s="46"/>
      <c r="I1493" s="46"/>
      <c r="N1493" s="60"/>
    </row>
    <row r="1494" spans="2:14" x14ac:dyDescent="0.25">
      <c r="B1494" s="46"/>
      <c r="G1494" s="60"/>
      <c r="H1494" s="46"/>
      <c r="I1494" s="46"/>
      <c r="N1494" s="60"/>
    </row>
    <row r="1495" spans="2:14" x14ac:dyDescent="0.25">
      <c r="B1495" s="46"/>
      <c r="G1495" s="60"/>
      <c r="H1495" s="46"/>
      <c r="I1495" s="46"/>
      <c r="N1495" s="60"/>
    </row>
    <row r="1496" spans="2:14" x14ac:dyDescent="0.25">
      <c r="B1496" s="46"/>
      <c r="G1496" s="60"/>
      <c r="H1496" s="46"/>
      <c r="I1496" s="46"/>
      <c r="N1496" s="60"/>
    </row>
    <row r="1497" spans="2:14" x14ac:dyDescent="0.25">
      <c r="B1497" s="46"/>
      <c r="G1497" s="60"/>
      <c r="H1497" s="46"/>
      <c r="I1497" s="46"/>
      <c r="N1497" s="60"/>
    </row>
    <row r="1498" spans="2:14" x14ac:dyDescent="0.25">
      <c r="B1498" s="46"/>
      <c r="G1498" s="60"/>
      <c r="H1498" s="46"/>
      <c r="I1498" s="46"/>
      <c r="N1498" s="60"/>
    </row>
    <row r="1499" spans="2:14" x14ac:dyDescent="0.25">
      <c r="B1499" s="46"/>
      <c r="G1499" s="60"/>
      <c r="H1499" s="46"/>
      <c r="I1499" s="46"/>
      <c r="N1499" s="60"/>
    </row>
    <row r="1500" spans="2:14" x14ac:dyDescent="0.25">
      <c r="B1500" s="46"/>
      <c r="G1500" s="60"/>
      <c r="H1500" s="46"/>
      <c r="I1500" s="46"/>
      <c r="N1500" s="60"/>
    </row>
    <row r="1501" spans="2:14" x14ac:dyDescent="0.25">
      <c r="B1501" s="46"/>
      <c r="G1501" s="60"/>
      <c r="H1501" s="46"/>
      <c r="I1501" s="46"/>
      <c r="N1501" s="60"/>
    </row>
    <row r="1502" spans="2:14" x14ac:dyDescent="0.25">
      <c r="B1502" s="46"/>
      <c r="G1502" s="60"/>
      <c r="H1502" s="46"/>
      <c r="I1502" s="46"/>
      <c r="N1502" s="60"/>
    </row>
    <row r="1503" spans="2:14" x14ac:dyDescent="0.25">
      <c r="B1503" s="46"/>
      <c r="G1503" s="60"/>
      <c r="H1503" s="46"/>
      <c r="I1503" s="46"/>
      <c r="N1503" s="60"/>
    </row>
    <row r="1504" spans="2:14" x14ac:dyDescent="0.25">
      <c r="B1504" s="46"/>
      <c r="G1504" s="60"/>
      <c r="H1504" s="46"/>
      <c r="I1504" s="46"/>
      <c r="N1504" s="60"/>
    </row>
    <row r="1505" spans="2:14" x14ac:dyDescent="0.25">
      <c r="B1505" s="46"/>
      <c r="G1505" s="60"/>
      <c r="H1505" s="46"/>
      <c r="I1505" s="46"/>
      <c r="N1505" s="60"/>
    </row>
    <row r="1506" spans="2:14" x14ac:dyDescent="0.25">
      <c r="B1506" s="46"/>
      <c r="G1506" s="60"/>
      <c r="H1506" s="46"/>
      <c r="I1506" s="46"/>
      <c r="N1506" s="60"/>
    </row>
    <row r="1507" spans="2:14" x14ac:dyDescent="0.25">
      <c r="B1507" s="46"/>
      <c r="G1507" s="60"/>
      <c r="H1507" s="46"/>
      <c r="I1507" s="46"/>
      <c r="N1507" s="60"/>
    </row>
    <row r="1508" spans="2:14" x14ac:dyDescent="0.25">
      <c r="B1508" s="46"/>
      <c r="G1508" s="60"/>
      <c r="H1508" s="46"/>
      <c r="I1508" s="46"/>
      <c r="N1508" s="60"/>
    </row>
    <row r="1509" spans="2:14" x14ac:dyDescent="0.25">
      <c r="B1509" s="46"/>
      <c r="G1509" s="60"/>
      <c r="H1509" s="46"/>
      <c r="I1509" s="46"/>
      <c r="N1509" s="60"/>
    </row>
    <row r="1510" spans="2:14" x14ac:dyDescent="0.25">
      <c r="B1510" s="46"/>
      <c r="G1510" s="60"/>
      <c r="H1510" s="46"/>
      <c r="I1510" s="46"/>
      <c r="N1510" s="60"/>
    </row>
    <row r="1511" spans="2:14" x14ac:dyDescent="0.25">
      <c r="B1511" s="46"/>
      <c r="G1511" s="60"/>
      <c r="H1511" s="46"/>
      <c r="I1511" s="46"/>
      <c r="N1511" s="60"/>
    </row>
    <row r="1512" spans="2:14" x14ac:dyDescent="0.25">
      <c r="B1512" s="46"/>
      <c r="G1512" s="60"/>
      <c r="H1512" s="46"/>
      <c r="I1512" s="46"/>
      <c r="N1512" s="60"/>
    </row>
    <row r="1513" spans="2:14" x14ac:dyDescent="0.25">
      <c r="B1513" s="46"/>
      <c r="G1513" s="60"/>
      <c r="H1513" s="46"/>
      <c r="I1513" s="46"/>
      <c r="N1513" s="60"/>
    </row>
    <row r="1514" spans="2:14" x14ac:dyDescent="0.25">
      <c r="B1514" s="46"/>
      <c r="G1514" s="60"/>
      <c r="H1514" s="46"/>
      <c r="I1514" s="46"/>
      <c r="N1514" s="60"/>
    </row>
    <row r="1515" spans="2:14" x14ac:dyDescent="0.25">
      <c r="B1515" s="46"/>
      <c r="G1515" s="60"/>
      <c r="H1515" s="46"/>
      <c r="I1515" s="46"/>
      <c r="N1515" s="60"/>
    </row>
    <row r="1516" spans="2:14" x14ac:dyDescent="0.25">
      <c r="B1516" s="46"/>
      <c r="G1516" s="60"/>
      <c r="H1516" s="46"/>
      <c r="I1516" s="46"/>
      <c r="N1516" s="60"/>
    </row>
    <row r="1517" spans="2:14" x14ac:dyDescent="0.25">
      <c r="B1517" s="46"/>
      <c r="G1517" s="60"/>
      <c r="H1517" s="46"/>
      <c r="I1517" s="46"/>
      <c r="N1517" s="60"/>
    </row>
    <row r="1518" spans="2:14" x14ac:dyDescent="0.25">
      <c r="B1518" s="46"/>
      <c r="G1518" s="60"/>
      <c r="H1518" s="46"/>
      <c r="I1518" s="46"/>
      <c r="N1518" s="60"/>
    </row>
    <row r="1519" spans="2:14" x14ac:dyDescent="0.25">
      <c r="B1519" s="46"/>
      <c r="G1519" s="60"/>
      <c r="H1519" s="46"/>
      <c r="I1519" s="46"/>
      <c r="N1519" s="60"/>
    </row>
    <row r="1520" spans="2:14" x14ac:dyDescent="0.25">
      <c r="B1520" s="46"/>
      <c r="G1520" s="60"/>
      <c r="H1520" s="46"/>
      <c r="I1520" s="46"/>
      <c r="N1520" s="60"/>
    </row>
    <row r="1521" spans="2:14" x14ac:dyDescent="0.25">
      <c r="B1521" s="46"/>
      <c r="G1521" s="60"/>
      <c r="H1521" s="46"/>
      <c r="I1521" s="46"/>
      <c r="N1521" s="60"/>
    </row>
    <row r="1522" spans="2:14" x14ac:dyDescent="0.25">
      <c r="B1522" s="46"/>
      <c r="G1522" s="60"/>
      <c r="H1522" s="46"/>
      <c r="I1522" s="46"/>
      <c r="N1522" s="60"/>
    </row>
    <row r="1523" spans="2:14" x14ac:dyDescent="0.25">
      <c r="B1523" s="46"/>
      <c r="G1523" s="60"/>
      <c r="H1523" s="46"/>
      <c r="I1523" s="46"/>
      <c r="N1523" s="60"/>
    </row>
    <row r="1524" spans="2:14" x14ac:dyDescent="0.25">
      <c r="B1524" s="46"/>
      <c r="G1524" s="60"/>
      <c r="H1524" s="46"/>
      <c r="I1524" s="46"/>
      <c r="N1524" s="60"/>
    </row>
    <row r="1525" spans="2:14" x14ac:dyDescent="0.25">
      <c r="B1525" s="46"/>
      <c r="G1525" s="60"/>
      <c r="H1525" s="46"/>
      <c r="I1525" s="46"/>
      <c r="N1525" s="60"/>
    </row>
    <row r="1526" spans="2:14" x14ac:dyDescent="0.25">
      <c r="B1526" s="46"/>
      <c r="G1526" s="60"/>
      <c r="H1526" s="46"/>
      <c r="I1526" s="46"/>
      <c r="N1526" s="60"/>
    </row>
    <row r="1527" spans="2:14" x14ac:dyDescent="0.25">
      <c r="B1527" s="46"/>
      <c r="G1527" s="60"/>
      <c r="H1527" s="46"/>
      <c r="I1527" s="46"/>
      <c r="N1527" s="60"/>
    </row>
    <row r="1528" spans="2:14" x14ac:dyDescent="0.25">
      <c r="B1528" s="46"/>
      <c r="G1528" s="60"/>
      <c r="H1528" s="46"/>
      <c r="I1528" s="46"/>
      <c r="N1528" s="60"/>
    </row>
    <row r="1529" spans="2:14" x14ac:dyDescent="0.25">
      <c r="B1529" s="46"/>
      <c r="G1529" s="60"/>
      <c r="H1529" s="46"/>
      <c r="I1529" s="46"/>
      <c r="N1529" s="60"/>
    </row>
    <row r="1530" spans="2:14" x14ac:dyDescent="0.25">
      <c r="B1530" s="46"/>
      <c r="G1530" s="60"/>
      <c r="H1530" s="46"/>
      <c r="I1530" s="46"/>
      <c r="N1530" s="60"/>
    </row>
    <row r="1531" spans="2:14" x14ac:dyDescent="0.25">
      <c r="B1531" s="46"/>
      <c r="G1531" s="60"/>
      <c r="H1531" s="46"/>
      <c r="I1531" s="46"/>
      <c r="N1531" s="60"/>
    </row>
    <row r="1532" spans="2:14" x14ac:dyDescent="0.25">
      <c r="B1532" s="46"/>
      <c r="G1532" s="60"/>
      <c r="H1532" s="46"/>
      <c r="I1532" s="46"/>
      <c r="N1532" s="60"/>
    </row>
    <row r="1533" spans="2:14" x14ac:dyDescent="0.25">
      <c r="B1533" s="46"/>
      <c r="G1533" s="60"/>
      <c r="H1533" s="46"/>
      <c r="I1533" s="46"/>
      <c r="N1533" s="60"/>
    </row>
    <row r="1534" spans="2:14" x14ac:dyDescent="0.25">
      <c r="B1534" s="46"/>
      <c r="G1534" s="60"/>
      <c r="H1534" s="46"/>
      <c r="I1534" s="46"/>
      <c r="N1534" s="60"/>
    </row>
    <row r="1535" spans="2:14" x14ac:dyDescent="0.25">
      <c r="B1535" s="46"/>
      <c r="G1535" s="60"/>
      <c r="H1535" s="46"/>
      <c r="I1535" s="46"/>
      <c r="N1535" s="60"/>
    </row>
    <row r="1536" spans="2:14" x14ac:dyDescent="0.25">
      <c r="B1536" s="46"/>
      <c r="G1536" s="60"/>
      <c r="H1536" s="46"/>
      <c r="I1536" s="46"/>
      <c r="N1536" s="60"/>
    </row>
    <row r="1537" spans="2:14" x14ac:dyDescent="0.25">
      <c r="B1537" s="46"/>
      <c r="G1537" s="60"/>
      <c r="H1537" s="46"/>
      <c r="I1537" s="46"/>
      <c r="N1537" s="60"/>
    </row>
    <row r="1538" spans="2:14" x14ac:dyDescent="0.25">
      <c r="B1538" s="46"/>
      <c r="G1538" s="60"/>
      <c r="H1538" s="46"/>
      <c r="I1538" s="46"/>
      <c r="N1538" s="60"/>
    </row>
    <row r="1539" spans="2:14" x14ac:dyDescent="0.25">
      <c r="B1539" s="46"/>
      <c r="G1539" s="60"/>
      <c r="H1539" s="46"/>
      <c r="I1539" s="46"/>
      <c r="N1539" s="60"/>
    </row>
    <row r="1540" spans="2:14" x14ac:dyDescent="0.25">
      <c r="B1540" s="46"/>
      <c r="G1540" s="60"/>
      <c r="H1540" s="46"/>
      <c r="I1540" s="46"/>
      <c r="N1540" s="60"/>
    </row>
    <row r="1541" spans="2:14" x14ac:dyDescent="0.25">
      <c r="B1541" s="46"/>
      <c r="G1541" s="60"/>
      <c r="H1541" s="46"/>
      <c r="I1541" s="46"/>
      <c r="N1541" s="60"/>
    </row>
    <row r="1542" spans="2:14" x14ac:dyDescent="0.25">
      <c r="B1542" s="46"/>
      <c r="G1542" s="60"/>
      <c r="H1542" s="46"/>
      <c r="I1542" s="46"/>
      <c r="N1542" s="60"/>
    </row>
    <row r="1543" spans="2:14" x14ac:dyDescent="0.25">
      <c r="B1543" s="46"/>
      <c r="G1543" s="60"/>
      <c r="H1543" s="46"/>
      <c r="I1543" s="46"/>
      <c r="N1543" s="60"/>
    </row>
    <row r="1544" spans="2:14" x14ac:dyDescent="0.25">
      <c r="B1544" s="46"/>
      <c r="G1544" s="60"/>
      <c r="H1544" s="46"/>
      <c r="I1544" s="46"/>
      <c r="N1544" s="60"/>
    </row>
    <row r="1545" spans="2:14" x14ac:dyDescent="0.25">
      <c r="B1545" s="46"/>
      <c r="G1545" s="60"/>
      <c r="H1545" s="46"/>
      <c r="I1545" s="46"/>
      <c r="N1545" s="60"/>
    </row>
    <row r="1546" spans="2:14" x14ac:dyDescent="0.25">
      <c r="B1546" s="46"/>
      <c r="G1546" s="60"/>
      <c r="H1546" s="46"/>
      <c r="I1546" s="46"/>
      <c r="N1546" s="60"/>
    </row>
    <row r="1547" spans="2:14" x14ac:dyDescent="0.25">
      <c r="B1547" s="46"/>
      <c r="G1547" s="60"/>
      <c r="H1547" s="46"/>
      <c r="I1547" s="46"/>
      <c r="N1547" s="60"/>
    </row>
    <row r="1548" spans="2:14" x14ac:dyDescent="0.25">
      <c r="B1548" s="46"/>
      <c r="G1548" s="60"/>
      <c r="H1548" s="46"/>
      <c r="I1548" s="46"/>
      <c r="N1548" s="60"/>
    </row>
    <row r="1549" spans="2:14" x14ac:dyDescent="0.25">
      <c r="B1549" s="46"/>
      <c r="G1549" s="60"/>
      <c r="H1549" s="46"/>
      <c r="I1549" s="46"/>
      <c r="N1549" s="60"/>
    </row>
    <row r="1550" spans="2:14" x14ac:dyDescent="0.25">
      <c r="B1550" s="46"/>
      <c r="G1550" s="60"/>
      <c r="H1550" s="46"/>
      <c r="I1550" s="46"/>
      <c r="N1550" s="60"/>
    </row>
    <row r="1551" spans="2:14" x14ac:dyDescent="0.25">
      <c r="B1551" s="46"/>
      <c r="G1551" s="60"/>
      <c r="H1551" s="46"/>
      <c r="I1551" s="46"/>
      <c r="N1551" s="60"/>
    </row>
    <row r="1552" spans="2:14" x14ac:dyDescent="0.25">
      <c r="B1552" s="46"/>
      <c r="G1552" s="60"/>
      <c r="H1552" s="46"/>
      <c r="I1552" s="46"/>
      <c r="N1552" s="60"/>
    </row>
    <row r="1553" spans="2:14" x14ac:dyDescent="0.25">
      <c r="B1553" s="46"/>
      <c r="G1553" s="60"/>
      <c r="H1553" s="46"/>
      <c r="I1553" s="46"/>
      <c r="N1553" s="60"/>
    </row>
    <row r="1554" spans="2:14" x14ac:dyDescent="0.25">
      <c r="B1554" s="46"/>
      <c r="G1554" s="60"/>
      <c r="H1554" s="46"/>
      <c r="I1554" s="46"/>
      <c r="N1554" s="60"/>
    </row>
    <row r="1555" spans="2:14" x14ac:dyDescent="0.25">
      <c r="B1555" s="46"/>
      <c r="G1555" s="60"/>
      <c r="H1555" s="46"/>
      <c r="I1555" s="46"/>
      <c r="N1555" s="60"/>
    </row>
    <row r="1556" spans="2:14" x14ac:dyDescent="0.25">
      <c r="B1556" s="46"/>
      <c r="G1556" s="60"/>
      <c r="H1556" s="46"/>
      <c r="I1556" s="46"/>
      <c r="N1556" s="60"/>
    </row>
    <row r="1557" spans="2:14" x14ac:dyDescent="0.25">
      <c r="B1557" s="46"/>
      <c r="G1557" s="60"/>
      <c r="H1557" s="46"/>
      <c r="I1557" s="46"/>
      <c r="N1557" s="60"/>
    </row>
    <row r="1558" spans="2:14" x14ac:dyDescent="0.25">
      <c r="B1558" s="46"/>
      <c r="G1558" s="60"/>
      <c r="H1558" s="46"/>
      <c r="I1558" s="46"/>
      <c r="N1558" s="60"/>
    </row>
    <row r="1559" spans="2:14" x14ac:dyDescent="0.25">
      <c r="B1559" s="46"/>
      <c r="G1559" s="60"/>
      <c r="H1559" s="46"/>
      <c r="I1559" s="46"/>
      <c r="N1559" s="60"/>
    </row>
    <row r="1560" spans="2:14" x14ac:dyDescent="0.25">
      <c r="B1560" s="46"/>
      <c r="G1560" s="60"/>
      <c r="H1560" s="46"/>
      <c r="I1560" s="46"/>
      <c r="N1560" s="60"/>
    </row>
    <row r="1561" spans="2:14" x14ac:dyDescent="0.25">
      <c r="B1561" s="46"/>
      <c r="G1561" s="60"/>
      <c r="H1561" s="46"/>
      <c r="I1561" s="46"/>
      <c r="N1561" s="60"/>
    </row>
    <row r="1562" spans="2:14" x14ac:dyDescent="0.25">
      <c r="B1562" s="46"/>
      <c r="G1562" s="60"/>
      <c r="H1562" s="46"/>
      <c r="I1562" s="46"/>
      <c r="N1562" s="60"/>
    </row>
    <row r="1563" spans="2:14" x14ac:dyDescent="0.25">
      <c r="B1563" s="46"/>
      <c r="G1563" s="60"/>
      <c r="H1563" s="46"/>
      <c r="I1563" s="46"/>
      <c r="N1563" s="60"/>
    </row>
    <row r="1564" spans="2:14" x14ac:dyDescent="0.25">
      <c r="B1564" s="46"/>
      <c r="G1564" s="60"/>
      <c r="H1564" s="46"/>
      <c r="I1564" s="46"/>
      <c r="N1564" s="60"/>
    </row>
    <row r="1565" spans="2:14" x14ac:dyDescent="0.25">
      <c r="B1565" s="46"/>
      <c r="G1565" s="60"/>
      <c r="H1565" s="46"/>
      <c r="I1565" s="46"/>
      <c r="N1565" s="60"/>
    </row>
    <row r="1566" spans="2:14" x14ac:dyDescent="0.25">
      <c r="B1566" s="46"/>
      <c r="G1566" s="60"/>
      <c r="H1566" s="46"/>
      <c r="I1566" s="46"/>
      <c r="N1566" s="60"/>
    </row>
    <row r="1567" spans="2:14" x14ac:dyDescent="0.25">
      <c r="B1567" s="46"/>
      <c r="G1567" s="60"/>
      <c r="H1567" s="46"/>
      <c r="I1567" s="46"/>
      <c r="N1567" s="60"/>
    </row>
    <row r="1568" spans="2:14" x14ac:dyDescent="0.25">
      <c r="B1568" s="46"/>
      <c r="G1568" s="60"/>
      <c r="H1568" s="46"/>
      <c r="I1568" s="46"/>
      <c r="N1568" s="60"/>
    </row>
    <row r="1569" spans="2:14" x14ac:dyDescent="0.25">
      <c r="B1569" s="46"/>
      <c r="G1569" s="60"/>
      <c r="H1569" s="46"/>
      <c r="I1569" s="46"/>
      <c r="N1569" s="60"/>
    </row>
    <row r="1570" spans="2:14" x14ac:dyDescent="0.25">
      <c r="B1570" s="46"/>
      <c r="G1570" s="60"/>
      <c r="H1570" s="46"/>
      <c r="I1570" s="46"/>
      <c r="N1570" s="60"/>
    </row>
    <row r="1571" spans="2:14" x14ac:dyDescent="0.25">
      <c r="B1571" s="46"/>
      <c r="G1571" s="60"/>
      <c r="H1571" s="46"/>
      <c r="I1571" s="46"/>
      <c r="N1571" s="60"/>
    </row>
    <row r="1572" spans="2:14" x14ac:dyDescent="0.25">
      <c r="B1572" s="46"/>
      <c r="G1572" s="60"/>
      <c r="H1572" s="46"/>
      <c r="I1572" s="46"/>
      <c r="N1572" s="60"/>
    </row>
    <row r="1573" spans="2:14" x14ac:dyDescent="0.25">
      <c r="B1573" s="46"/>
      <c r="G1573" s="60"/>
      <c r="H1573" s="46"/>
      <c r="I1573" s="46"/>
      <c r="N1573" s="60"/>
    </row>
    <row r="1574" spans="2:14" x14ac:dyDescent="0.25">
      <c r="B1574" s="46"/>
      <c r="G1574" s="60"/>
      <c r="H1574" s="46"/>
      <c r="I1574" s="46"/>
      <c r="N1574" s="60"/>
    </row>
    <row r="1575" spans="2:14" x14ac:dyDescent="0.25">
      <c r="B1575" s="46"/>
      <c r="G1575" s="60"/>
      <c r="H1575" s="46"/>
      <c r="I1575" s="46"/>
      <c r="N1575" s="60"/>
    </row>
    <row r="1576" spans="2:14" x14ac:dyDescent="0.25">
      <c r="B1576" s="46"/>
      <c r="G1576" s="60"/>
      <c r="H1576" s="46"/>
      <c r="I1576" s="46"/>
      <c r="N1576" s="60"/>
    </row>
    <row r="1577" spans="2:14" x14ac:dyDescent="0.25">
      <c r="B1577" s="46"/>
      <c r="G1577" s="60"/>
      <c r="H1577" s="46"/>
      <c r="I1577" s="46"/>
      <c r="N1577" s="60"/>
    </row>
    <row r="1578" spans="2:14" x14ac:dyDescent="0.25">
      <c r="B1578" s="46"/>
      <c r="G1578" s="60"/>
      <c r="H1578" s="46"/>
      <c r="I1578" s="46"/>
      <c r="N1578" s="60"/>
    </row>
    <row r="1579" spans="2:14" x14ac:dyDescent="0.25">
      <c r="B1579" s="46"/>
      <c r="G1579" s="60"/>
      <c r="H1579" s="46"/>
      <c r="I1579" s="46"/>
      <c r="N1579" s="60"/>
    </row>
    <row r="1580" spans="2:14" x14ac:dyDescent="0.25">
      <c r="B1580" s="46"/>
      <c r="G1580" s="60"/>
      <c r="H1580" s="46"/>
      <c r="I1580" s="46"/>
      <c r="N1580" s="60"/>
    </row>
    <row r="1581" spans="2:14" x14ac:dyDescent="0.25">
      <c r="B1581" s="46"/>
      <c r="G1581" s="60"/>
      <c r="H1581" s="46"/>
      <c r="I1581" s="46"/>
      <c r="N1581" s="60"/>
    </row>
    <row r="1582" spans="2:14" x14ac:dyDescent="0.25">
      <c r="B1582" s="46"/>
      <c r="G1582" s="60"/>
      <c r="H1582" s="46"/>
      <c r="I1582" s="46"/>
      <c r="N1582" s="60"/>
    </row>
    <row r="1583" spans="2:14" x14ac:dyDescent="0.25">
      <c r="B1583" s="46"/>
      <c r="G1583" s="60"/>
      <c r="H1583" s="46"/>
      <c r="I1583" s="46"/>
      <c r="N1583" s="60"/>
    </row>
    <row r="1584" spans="2:14" x14ac:dyDescent="0.25">
      <c r="B1584" s="46"/>
      <c r="G1584" s="60"/>
      <c r="H1584" s="46"/>
      <c r="I1584" s="46"/>
      <c r="N1584" s="60"/>
    </row>
    <row r="1585" spans="2:14" x14ac:dyDescent="0.25">
      <c r="B1585" s="46"/>
      <c r="G1585" s="60"/>
      <c r="H1585" s="46"/>
      <c r="I1585" s="46"/>
      <c r="N1585" s="60"/>
    </row>
    <row r="1586" spans="2:14" x14ac:dyDescent="0.25">
      <c r="B1586" s="46"/>
      <c r="G1586" s="60"/>
      <c r="H1586" s="46"/>
      <c r="I1586" s="46"/>
      <c r="N1586" s="60"/>
    </row>
    <row r="1587" spans="2:14" x14ac:dyDescent="0.25">
      <c r="B1587" s="46"/>
      <c r="G1587" s="60"/>
      <c r="H1587" s="46"/>
      <c r="I1587" s="46"/>
      <c r="N1587" s="60"/>
    </row>
    <row r="1588" spans="2:14" x14ac:dyDescent="0.25">
      <c r="B1588" s="46"/>
      <c r="G1588" s="60"/>
      <c r="H1588" s="46"/>
      <c r="I1588" s="46"/>
      <c r="N1588" s="60"/>
    </row>
    <row r="1589" spans="2:14" x14ac:dyDescent="0.25">
      <c r="B1589" s="46"/>
      <c r="G1589" s="60"/>
      <c r="H1589" s="46"/>
      <c r="I1589" s="46"/>
      <c r="N1589" s="60"/>
    </row>
    <row r="1590" spans="2:14" x14ac:dyDescent="0.25">
      <c r="B1590" s="46"/>
      <c r="G1590" s="60"/>
      <c r="H1590" s="46"/>
      <c r="I1590" s="46"/>
      <c r="N1590" s="60"/>
    </row>
    <row r="1591" spans="2:14" x14ac:dyDescent="0.25">
      <c r="B1591" s="46"/>
      <c r="G1591" s="60"/>
      <c r="H1591" s="46"/>
      <c r="I1591" s="46"/>
      <c r="N1591" s="60"/>
    </row>
    <row r="1592" spans="2:14" x14ac:dyDescent="0.25">
      <c r="B1592" s="46"/>
      <c r="G1592" s="60"/>
      <c r="H1592" s="46"/>
      <c r="I1592" s="46"/>
      <c r="N1592" s="60"/>
    </row>
    <row r="1593" spans="2:14" x14ac:dyDescent="0.25">
      <c r="B1593" s="46"/>
      <c r="G1593" s="60"/>
      <c r="H1593" s="46"/>
      <c r="I1593" s="46"/>
      <c r="N1593" s="60"/>
    </row>
    <row r="1594" spans="2:14" x14ac:dyDescent="0.25">
      <c r="B1594" s="46"/>
      <c r="G1594" s="60"/>
      <c r="H1594" s="46"/>
      <c r="I1594" s="46"/>
      <c r="N1594" s="60"/>
    </row>
    <row r="1595" spans="2:14" x14ac:dyDescent="0.25">
      <c r="B1595" s="46"/>
      <c r="G1595" s="60"/>
      <c r="H1595" s="46"/>
      <c r="I1595" s="46"/>
      <c r="N1595" s="60"/>
    </row>
    <row r="1596" spans="2:14" x14ac:dyDescent="0.25">
      <c r="B1596" s="46"/>
      <c r="G1596" s="60"/>
      <c r="H1596" s="46"/>
      <c r="I1596" s="46"/>
      <c r="N1596" s="60"/>
    </row>
    <row r="1597" spans="2:14" x14ac:dyDescent="0.25">
      <c r="B1597" s="46"/>
      <c r="G1597" s="60"/>
      <c r="H1597" s="46"/>
      <c r="I1597" s="46"/>
      <c r="N1597" s="60"/>
    </row>
    <row r="1598" spans="2:14" x14ac:dyDescent="0.25">
      <c r="B1598" s="46"/>
      <c r="G1598" s="60"/>
      <c r="H1598" s="46"/>
      <c r="I1598" s="46"/>
      <c r="N1598" s="60"/>
    </row>
    <row r="1599" spans="2:14" x14ac:dyDescent="0.25">
      <c r="B1599" s="46"/>
      <c r="G1599" s="60"/>
      <c r="H1599" s="46"/>
      <c r="I1599" s="46"/>
      <c r="N1599" s="60"/>
    </row>
    <row r="1600" spans="2:14" x14ac:dyDescent="0.25">
      <c r="B1600" s="46"/>
      <c r="G1600" s="60"/>
      <c r="H1600" s="46"/>
      <c r="I1600" s="46"/>
      <c r="N1600" s="60"/>
    </row>
    <row r="1601" spans="2:14" x14ac:dyDescent="0.25">
      <c r="B1601" s="46"/>
      <c r="G1601" s="60"/>
      <c r="H1601" s="46"/>
      <c r="I1601" s="46"/>
      <c r="N1601" s="60"/>
    </row>
    <row r="1602" spans="2:14" x14ac:dyDescent="0.25">
      <c r="B1602" s="46"/>
      <c r="G1602" s="60"/>
      <c r="H1602" s="46"/>
      <c r="I1602" s="46"/>
      <c r="N1602" s="60"/>
    </row>
    <row r="1603" spans="2:14" x14ac:dyDescent="0.25">
      <c r="B1603" s="46"/>
      <c r="G1603" s="60"/>
      <c r="H1603" s="46"/>
      <c r="I1603" s="46"/>
      <c r="N1603" s="60"/>
    </row>
    <row r="1604" spans="2:14" x14ac:dyDescent="0.25">
      <c r="B1604" s="46"/>
      <c r="G1604" s="60"/>
      <c r="H1604" s="46"/>
      <c r="I1604" s="46"/>
      <c r="N1604" s="60"/>
    </row>
    <row r="1605" spans="2:14" x14ac:dyDescent="0.25">
      <c r="B1605" s="46"/>
      <c r="G1605" s="60"/>
      <c r="H1605" s="46"/>
      <c r="I1605" s="46"/>
      <c r="N1605" s="60"/>
    </row>
    <row r="1606" spans="2:14" x14ac:dyDescent="0.25">
      <c r="B1606" s="46"/>
      <c r="G1606" s="60"/>
      <c r="H1606" s="46"/>
      <c r="I1606" s="46"/>
      <c r="N1606" s="60"/>
    </row>
    <row r="1607" spans="2:14" x14ac:dyDescent="0.25">
      <c r="B1607" s="46"/>
      <c r="G1607" s="60"/>
      <c r="H1607" s="46"/>
      <c r="I1607" s="46"/>
      <c r="N1607" s="60"/>
    </row>
    <row r="1608" spans="2:14" x14ac:dyDescent="0.25">
      <c r="B1608" s="46"/>
      <c r="G1608" s="60"/>
      <c r="H1608" s="46"/>
      <c r="I1608" s="46"/>
      <c r="N1608" s="60"/>
    </row>
    <row r="1609" spans="2:14" x14ac:dyDescent="0.25">
      <c r="B1609" s="46"/>
      <c r="G1609" s="60"/>
      <c r="H1609" s="46"/>
      <c r="I1609" s="46"/>
      <c r="N1609" s="60"/>
    </row>
    <row r="1610" spans="2:14" x14ac:dyDescent="0.25">
      <c r="B1610" s="46"/>
      <c r="G1610" s="60"/>
      <c r="H1610" s="46"/>
      <c r="I1610" s="46"/>
      <c r="N1610" s="60"/>
    </row>
    <row r="1611" spans="2:14" x14ac:dyDescent="0.25">
      <c r="B1611" s="46"/>
      <c r="G1611" s="60"/>
      <c r="H1611" s="46"/>
      <c r="I1611" s="46"/>
      <c r="N1611" s="60"/>
    </row>
    <row r="1612" spans="2:14" x14ac:dyDescent="0.25">
      <c r="B1612" s="46"/>
      <c r="G1612" s="60"/>
      <c r="H1612" s="46"/>
      <c r="I1612" s="46"/>
      <c r="N1612" s="60"/>
    </row>
    <row r="1613" spans="2:14" x14ac:dyDescent="0.25">
      <c r="B1613" s="46"/>
      <c r="G1613" s="60"/>
      <c r="H1613" s="46"/>
      <c r="I1613" s="46"/>
      <c r="N1613" s="60"/>
    </row>
    <row r="1614" spans="2:14" x14ac:dyDescent="0.25">
      <c r="B1614" s="46"/>
      <c r="G1614" s="60"/>
      <c r="H1614" s="46"/>
      <c r="I1614" s="46"/>
      <c r="N1614" s="60"/>
    </row>
    <row r="1615" spans="2:14" x14ac:dyDescent="0.25">
      <c r="B1615" s="46"/>
      <c r="G1615" s="60"/>
      <c r="H1615" s="46"/>
      <c r="I1615" s="46"/>
      <c r="N1615" s="60"/>
    </row>
    <row r="1616" spans="2:14" x14ac:dyDescent="0.25">
      <c r="B1616" s="46"/>
      <c r="G1616" s="60"/>
      <c r="H1616" s="46"/>
      <c r="I1616" s="46"/>
      <c r="N1616" s="60"/>
    </row>
    <row r="1617" spans="2:14" x14ac:dyDescent="0.25">
      <c r="B1617" s="46"/>
      <c r="G1617" s="60"/>
      <c r="H1617" s="46"/>
      <c r="I1617" s="46"/>
      <c r="N1617" s="60"/>
    </row>
    <row r="1618" spans="2:14" x14ac:dyDescent="0.25">
      <c r="B1618" s="46"/>
      <c r="G1618" s="60"/>
      <c r="H1618" s="46"/>
      <c r="I1618" s="46"/>
      <c r="N1618" s="60"/>
    </row>
    <row r="1619" spans="2:14" x14ac:dyDescent="0.25">
      <c r="B1619" s="46"/>
      <c r="G1619" s="60"/>
      <c r="H1619" s="46"/>
      <c r="I1619" s="46"/>
      <c r="N1619" s="60"/>
    </row>
    <row r="1620" spans="2:14" x14ac:dyDescent="0.25">
      <c r="B1620" s="46"/>
      <c r="G1620" s="60"/>
      <c r="H1620" s="46"/>
      <c r="I1620" s="46"/>
      <c r="N1620" s="60"/>
    </row>
    <row r="1621" spans="2:14" x14ac:dyDescent="0.25">
      <c r="B1621" s="46"/>
      <c r="G1621" s="60"/>
      <c r="H1621" s="46"/>
      <c r="I1621" s="46"/>
      <c r="N1621" s="60"/>
    </row>
    <row r="1622" spans="2:14" x14ac:dyDescent="0.25">
      <c r="B1622" s="46"/>
      <c r="G1622" s="60"/>
      <c r="H1622" s="46"/>
      <c r="I1622" s="46"/>
      <c r="N1622" s="60"/>
    </row>
    <row r="1623" spans="2:14" x14ac:dyDescent="0.25">
      <c r="B1623" s="46"/>
      <c r="G1623" s="60"/>
      <c r="H1623" s="46"/>
      <c r="I1623" s="46"/>
      <c r="N1623" s="60"/>
    </row>
    <row r="1624" spans="2:14" x14ac:dyDescent="0.25">
      <c r="B1624" s="46"/>
      <c r="G1624" s="60"/>
      <c r="H1624" s="46"/>
      <c r="I1624" s="46"/>
      <c r="N1624" s="60"/>
    </row>
    <row r="1625" spans="2:14" x14ac:dyDescent="0.25">
      <c r="B1625" s="46"/>
      <c r="G1625" s="60"/>
      <c r="H1625" s="46"/>
      <c r="I1625" s="46"/>
      <c r="N1625" s="60"/>
    </row>
    <row r="1626" spans="2:14" x14ac:dyDescent="0.25">
      <c r="B1626" s="46"/>
      <c r="G1626" s="60"/>
      <c r="H1626" s="46"/>
      <c r="I1626" s="46"/>
      <c r="N1626" s="60"/>
    </row>
    <row r="1627" spans="2:14" x14ac:dyDescent="0.25">
      <c r="B1627" s="46"/>
      <c r="G1627" s="60"/>
      <c r="H1627" s="46"/>
      <c r="I1627" s="46"/>
      <c r="N1627" s="60"/>
    </row>
    <row r="1628" spans="2:14" x14ac:dyDescent="0.25">
      <c r="B1628" s="46"/>
      <c r="G1628" s="60"/>
      <c r="H1628" s="46"/>
      <c r="I1628" s="46"/>
      <c r="N1628" s="60"/>
    </row>
    <row r="1629" spans="2:14" x14ac:dyDescent="0.25">
      <c r="B1629" s="46"/>
      <c r="G1629" s="60"/>
      <c r="H1629" s="46"/>
      <c r="I1629" s="46"/>
      <c r="N1629" s="60"/>
    </row>
    <row r="1630" spans="2:14" x14ac:dyDescent="0.25">
      <c r="B1630" s="46"/>
      <c r="G1630" s="60"/>
      <c r="H1630" s="46"/>
      <c r="I1630" s="46"/>
      <c r="N1630" s="60"/>
    </row>
    <row r="1631" spans="2:14" x14ac:dyDescent="0.25">
      <c r="B1631" s="46"/>
      <c r="G1631" s="60"/>
      <c r="H1631" s="46"/>
      <c r="I1631" s="46"/>
      <c r="N1631" s="60"/>
    </row>
    <row r="1632" spans="2:14" x14ac:dyDescent="0.25">
      <c r="B1632" s="46"/>
      <c r="G1632" s="60"/>
      <c r="H1632" s="46"/>
      <c r="I1632" s="46"/>
      <c r="N1632" s="60"/>
    </row>
    <row r="1633" spans="2:14" x14ac:dyDescent="0.25">
      <c r="B1633" s="46"/>
      <c r="G1633" s="60"/>
      <c r="H1633" s="46"/>
      <c r="I1633" s="46"/>
      <c r="N1633" s="60"/>
    </row>
    <row r="1634" spans="2:14" x14ac:dyDescent="0.25">
      <c r="B1634" s="46"/>
      <c r="G1634" s="60"/>
      <c r="H1634" s="46"/>
      <c r="I1634" s="46"/>
      <c r="N1634" s="60"/>
    </row>
    <row r="1635" spans="2:14" x14ac:dyDescent="0.25">
      <c r="B1635" s="46"/>
      <c r="G1635" s="60"/>
      <c r="H1635" s="46"/>
      <c r="I1635" s="46"/>
      <c r="N1635" s="60"/>
    </row>
    <row r="1636" spans="2:14" x14ac:dyDescent="0.25">
      <c r="B1636" s="46"/>
      <c r="G1636" s="60"/>
      <c r="H1636" s="46"/>
      <c r="I1636" s="46"/>
      <c r="N1636" s="60"/>
    </row>
    <row r="1637" spans="2:14" x14ac:dyDescent="0.25">
      <c r="B1637" s="46"/>
      <c r="G1637" s="60"/>
      <c r="H1637" s="46"/>
      <c r="I1637" s="46"/>
      <c r="N1637" s="60"/>
    </row>
    <row r="1638" spans="2:14" x14ac:dyDescent="0.25">
      <c r="B1638" s="46"/>
      <c r="G1638" s="60"/>
      <c r="H1638" s="46"/>
      <c r="I1638" s="46"/>
      <c r="N1638" s="60"/>
    </row>
    <row r="1639" spans="2:14" x14ac:dyDescent="0.25">
      <c r="B1639" s="46"/>
      <c r="G1639" s="60"/>
      <c r="H1639" s="46"/>
      <c r="I1639" s="46"/>
      <c r="N1639" s="60"/>
    </row>
    <row r="1640" spans="2:14" x14ac:dyDescent="0.25">
      <c r="B1640" s="46"/>
      <c r="G1640" s="60"/>
      <c r="H1640" s="46"/>
      <c r="I1640" s="46"/>
      <c r="N1640" s="60"/>
    </row>
    <row r="1641" spans="2:14" x14ac:dyDescent="0.25">
      <c r="B1641" s="46"/>
      <c r="G1641" s="60"/>
      <c r="H1641" s="46"/>
      <c r="I1641" s="46"/>
      <c r="N1641" s="60"/>
    </row>
    <row r="1642" spans="2:14" x14ac:dyDescent="0.25">
      <c r="B1642" s="46"/>
      <c r="G1642" s="60"/>
      <c r="H1642" s="46"/>
      <c r="I1642" s="46"/>
      <c r="N1642" s="60"/>
    </row>
    <row r="1643" spans="2:14" x14ac:dyDescent="0.25">
      <c r="B1643" s="46"/>
      <c r="G1643" s="60"/>
      <c r="H1643" s="46"/>
      <c r="I1643" s="46"/>
      <c r="N1643" s="60"/>
    </row>
    <row r="1644" spans="2:14" x14ac:dyDescent="0.25">
      <c r="B1644" s="46"/>
      <c r="G1644" s="60"/>
      <c r="H1644" s="46"/>
      <c r="I1644" s="46"/>
      <c r="N1644" s="60"/>
    </row>
    <row r="1645" spans="2:14" x14ac:dyDescent="0.25">
      <c r="B1645" s="46"/>
      <c r="G1645" s="60"/>
      <c r="H1645" s="46"/>
      <c r="I1645" s="46"/>
      <c r="N1645" s="60"/>
    </row>
    <row r="1646" spans="2:14" x14ac:dyDescent="0.25">
      <c r="B1646" s="46"/>
      <c r="G1646" s="60"/>
      <c r="H1646" s="46"/>
      <c r="I1646" s="46"/>
      <c r="N1646" s="60"/>
    </row>
    <row r="1647" spans="2:14" x14ac:dyDescent="0.25">
      <c r="B1647" s="46"/>
      <c r="G1647" s="60"/>
      <c r="H1647" s="46"/>
      <c r="I1647" s="46"/>
      <c r="N1647" s="60"/>
    </row>
    <row r="1648" spans="2:14" x14ac:dyDescent="0.25">
      <c r="B1648" s="46"/>
      <c r="G1648" s="60"/>
      <c r="H1648" s="46"/>
      <c r="I1648" s="46"/>
      <c r="N1648" s="60"/>
    </row>
    <row r="1649" spans="2:14" x14ac:dyDescent="0.25">
      <c r="B1649" s="46"/>
      <c r="G1649" s="60"/>
      <c r="H1649" s="46"/>
      <c r="I1649" s="46"/>
      <c r="N1649" s="60"/>
    </row>
    <row r="1650" spans="2:14" x14ac:dyDescent="0.25">
      <c r="B1650" s="46"/>
      <c r="G1650" s="60"/>
      <c r="H1650" s="46"/>
      <c r="I1650" s="46"/>
      <c r="N1650" s="60"/>
    </row>
    <row r="1651" spans="2:14" x14ac:dyDescent="0.25">
      <c r="B1651" s="46"/>
      <c r="G1651" s="60"/>
      <c r="H1651" s="46"/>
      <c r="I1651" s="46"/>
      <c r="N1651" s="60"/>
    </row>
    <row r="1652" spans="2:14" x14ac:dyDescent="0.25">
      <c r="B1652" s="46"/>
      <c r="G1652" s="60"/>
      <c r="H1652" s="46"/>
      <c r="I1652" s="46"/>
      <c r="N1652" s="60"/>
    </row>
    <row r="1653" spans="2:14" x14ac:dyDescent="0.25">
      <c r="B1653" s="46"/>
      <c r="G1653" s="60"/>
      <c r="H1653" s="46"/>
      <c r="I1653" s="46"/>
      <c r="N1653" s="60"/>
    </row>
    <row r="1654" spans="2:14" x14ac:dyDescent="0.25">
      <c r="B1654" s="46"/>
      <c r="G1654" s="60"/>
      <c r="H1654" s="46"/>
      <c r="I1654" s="46"/>
      <c r="N1654" s="60"/>
    </row>
    <row r="1655" spans="2:14" x14ac:dyDescent="0.25">
      <c r="B1655" s="46"/>
      <c r="G1655" s="60"/>
      <c r="H1655" s="46"/>
      <c r="I1655" s="46"/>
      <c r="N1655" s="60"/>
    </row>
    <row r="1656" spans="2:14" x14ac:dyDescent="0.25">
      <c r="B1656" s="46"/>
      <c r="G1656" s="60"/>
      <c r="H1656" s="46"/>
      <c r="I1656" s="46"/>
      <c r="N1656" s="60"/>
    </row>
    <row r="1657" spans="2:14" x14ac:dyDescent="0.25">
      <c r="B1657" s="46"/>
      <c r="G1657" s="60"/>
      <c r="H1657" s="46"/>
      <c r="I1657" s="46"/>
      <c r="N1657" s="60"/>
    </row>
    <row r="1658" spans="2:14" x14ac:dyDescent="0.25">
      <c r="B1658" s="46"/>
      <c r="G1658" s="60"/>
      <c r="H1658" s="46"/>
      <c r="I1658" s="46"/>
      <c r="N1658" s="60"/>
    </row>
    <row r="1659" spans="2:14" x14ac:dyDescent="0.25">
      <c r="B1659" s="46"/>
      <c r="G1659" s="60"/>
      <c r="H1659" s="46"/>
      <c r="I1659" s="46"/>
      <c r="N1659" s="60"/>
    </row>
    <row r="1660" spans="2:14" x14ac:dyDescent="0.25">
      <c r="B1660" s="46"/>
      <c r="G1660" s="60"/>
      <c r="H1660" s="46"/>
      <c r="I1660" s="46"/>
      <c r="N1660" s="60"/>
    </row>
    <row r="1661" spans="2:14" x14ac:dyDescent="0.25">
      <c r="B1661" s="46"/>
      <c r="G1661" s="60"/>
      <c r="H1661" s="46"/>
      <c r="I1661" s="46"/>
      <c r="N1661" s="60"/>
    </row>
    <row r="1662" spans="2:14" x14ac:dyDescent="0.25">
      <c r="B1662" s="46"/>
      <c r="G1662" s="60"/>
      <c r="H1662" s="46"/>
      <c r="I1662" s="46"/>
      <c r="N1662" s="60"/>
    </row>
    <row r="1663" spans="2:14" x14ac:dyDescent="0.25">
      <c r="B1663" s="46"/>
      <c r="G1663" s="60"/>
      <c r="H1663" s="46"/>
      <c r="I1663" s="46"/>
      <c r="N1663" s="60"/>
    </row>
    <row r="1664" spans="2:14" x14ac:dyDescent="0.25">
      <c r="B1664" s="46"/>
      <c r="G1664" s="60"/>
      <c r="H1664" s="46"/>
      <c r="I1664" s="46"/>
      <c r="N1664" s="60"/>
    </row>
    <row r="1665" spans="2:14" x14ac:dyDescent="0.25">
      <c r="B1665" s="46"/>
      <c r="G1665" s="60"/>
      <c r="H1665" s="46"/>
      <c r="I1665" s="46"/>
      <c r="N1665" s="60"/>
    </row>
    <row r="1666" spans="2:14" x14ac:dyDescent="0.25">
      <c r="B1666" s="46"/>
      <c r="G1666" s="60"/>
      <c r="H1666" s="46"/>
      <c r="I1666" s="46"/>
      <c r="N1666" s="60"/>
    </row>
    <row r="1667" spans="2:14" x14ac:dyDescent="0.25">
      <c r="B1667" s="46"/>
      <c r="G1667" s="60"/>
      <c r="H1667" s="46"/>
      <c r="I1667" s="46"/>
      <c r="N1667" s="60"/>
    </row>
    <row r="1668" spans="2:14" x14ac:dyDescent="0.25">
      <c r="B1668" s="46"/>
      <c r="G1668" s="60"/>
      <c r="H1668" s="46"/>
      <c r="I1668" s="46"/>
      <c r="N1668" s="60"/>
    </row>
    <row r="1669" spans="2:14" x14ac:dyDescent="0.25">
      <c r="B1669" s="46"/>
      <c r="G1669" s="60"/>
      <c r="H1669" s="46"/>
      <c r="I1669" s="46"/>
      <c r="N1669" s="60"/>
    </row>
    <row r="1670" spans="2:14" x14ac:dyDescent="0.25">
      <c r="B1670" s="46"/>
      <c r="G1670" s="60"/>
      <c r="H1670" s="46"/>
      <c r="I1670" s="46"/>
      <c r="N1670" s="60"/>
    </row>
    <row r="1671" spans="2:14" x14ac:dyDescent="0.25">
      <c r="B1671" s="46"/>
      <c r="G1671" s="60"/>
      <c r="H1671" s="46"/>
      <c r="I1671" s="46"/>
      <c r="N1671" s="60"/>
    </row>
    <row r="1672" spans="2:14" x14ac:dyDescent="0.25">
      <c r="B1672" s="46"/>
      <c r="G1672" s="60"/>
      <c r="H1672" s="46"/>
      <c r="I1672" s="46"/>
      <c r="N1672" s="60"/>
    </row>
    <row r="1673" spans="2:14" x14ac:dyDescent="0.25">
      <c r="B1673" s="46"/>
      <c r="G1673" s="60"/>
      <c r="H1673" s="46"/>
      <c r="I1673" s="46"/>
      <c r="N1673" s="60"/>
    </row>
    <row r="1674" spans="2:14" x14ac:dyDescent="0.25">
      <c r="B1674" s="46"/>
      <c r="G1674" s="60"/>
      <c r="H1674" s="46"/>
      <c r="I1674" s="46"/>
      <c r="N1674" s="60"/>
    </row>
    <row r="1675" spans="2:14" x14ac:dyDescent="0.25">
      <c r="B1675" s="46"/>
      <c r="G1675" s="60"/>
      <c r="H1675" s="46"/>
      <c r="I1675" s="46"/>
      <c r="N1675" s="60"/>
    </row>
    <row r="1676" spans="2:14" x14ac:dyDescent="0.25">
      <c r="B1676" s="46"/>
      <c r="G1676" s="60"/>
      <c r="H1676" s="46"/>
      <c r="I1676" s="46"/>
      <c r="N1676" s="60"/>
    </row>
    <row r="1677" spans="2:14" x14ac:dyDescent="0.25">
      <c r="B1677" s="46"/>
      <c r="G1677" s="60"/>
      <c r="H1677" s="46"/>
      <c r="I1677" s="46"/>
      <c r="N1677" s="60"/>
    </row>
    <row r="1678" spans="2:14" x14ac:dyDescent="0.25">
      <c r="B1678" s="46"/>
      <c r="G1678" s="60"/>
      <c r="H1678" s="46"/>
      <c r="I1678" s="46"/>
      <c r="N1678" s="60"/>
    </row>
    <row r="1679" spans="2:14" x14ac:dyDescent="0.25">
      <c r="B1679" s="46"/>
      <c r="G1679" s="60"/>
      <c r="H1679" s="46"/>
      <c r="I1679" s="46"/>
      <c r="N1679" s="60"/>
    </row>
    <row r="1680" spans="2:14" x14ac:dyDescent="0.25">
      <c r="B1680" s="46"/>
      <c r="G1680" s="60"/>
      <c r="H1680" s="46"/>
      <c r="I1680" s="46"/>
      <c r="N1680" s="60"/>
    </row>
    <row r="1681" spans="2:14" x14ac:dyDescent="0.25">
      <c r="B1681" s="46"/>
      <c r="G1681" s="60"/>
      <c r="H1681" s="46"/>
      <c r="I1681" s="46"/>
      <c r="N1681" s="60"/>
    </row>
    <row r="1682" spans="2:14" x14ac:dyDescent="0.25">
      <c r="B1682" s="46"/>
      <c r="G1682" s="60"/>
      <c r="H1682" s="46"/>
      <c r="I1682" s="46"/>
      <c r="N1682" s="60"/>
    </row>
    <row r="1683" spans="2:14" x14ac:dyDescent="0.25">
      <c r="B1683" s="46"/>
      <c r="G1683" s="60"/>
      <c r="H1683" s="46"/>
      <c r="I1683" s="46"/>
      <c r="N1683" s="60"/>
    </row>
    <row r="1684" spans="2:14" x14ac:dyDescent="0.25">
      <c r="B1684" s="46"/>
      <c r="G1684" s="60"/>
      <c r="H1684" s="46"/>
      <c r="I1684" s="46"/>
      <c r="N1684" s="60"/>
    </row>
    <row r="1685" spans="2:14" x14ac:dyDescent="0.25">
      <c r="B1685" s="46"/>
      <c r="G1685" s="60"/>
      <c r="H1685" s="46"/>
      <c r="I1685" s="46"/>
      <c r="N1685" s="60"/>
    </row>
    <row r="1686" spans="2:14" x14ac:dyDescent="0.25">
      <c r="B1686" s="46"/>
      <c r="G1686" s="60"/>
      <c r="H1686" s="46"/>
      <c r="I1686" s="46"/>
      <c r="N1686" s="60"/>
    </row>
    <row r="1687" spans="2:14" x14ac:dyDescent="0.25">
      <c r="B1687" s="46"/>
      <c r="G1687" s="60"/>
      <c r="H1687" s="46"/>
      <c r="I1687" s="46"/>
      <c r="N1687" s="60"/>
    </row>
    <row r="1688" spans="2:14" x14ac:dyDescent="0.25">
      <c r="B1688" s="46"/>
      <c r="G1688" s="60"/>
      <c r="H1688" s="46"/>
      <c r="I1688" s="46"/>
      <c r="N1688" s="60"/>
    </row>
    <row r="1689" spans="2:14" x14ac:dyDescent="0.25">
      <c r="B1689" s="46"/>
      <c r="G1689" s="60"/>
      <c r="H1689" s="46"/>
      <c r="I1689" s="46"/>
      <c r="N1689" s="60"/>
    </row>
    <row r="1690" spans="2:14" x14ac:dyDescent="0.25">
      <c r="B1690" s="46"/>
      <c r="G1690" s="60"/>
      <c r="H1690" s="46"/>
      <c r="I1690" s="46"/>
      <c r="N1690" s="60"/>
    </row>
    <row r="1691" spans="2:14" x14ac:dyDescent="0.25">
      <c r="B1691" s="46"/>
      <c r="G1691" s="60"/>
      <c r="H1691" s="46"/>
      <c r="I1691" s="46"/>
      <c r="N1691" s="60"/>
    </row>
    <row r="1692" spans="2:14" x14ac:dyDescent="0.25">
      <c r="B1692" s="46"/>
      <c r="G1692" s="60"/>
      <c r="H1692" s="46"/>
      <c r="I1692" s="46"/>
      <c r="N1692" s="60"/>
    </row>
    <row r="1693" spans="2:14" x14ac:dyDescent="0.25">
      <c r="B1693" s="46"/>
      <c r="G1693" s="60"/>
      <c r="H1693" s="46"/>
      <c r="I1693" s="46"/>
      <c r="N1693" s="60"/>
    </row>
    <row r="1694" spans="2:14" x14ac:dyDescent="0.25">
      <c r="B1694" s="46"/>
      <c r="G1694" s="60"/>
      <c r="H1694" s="46"/>
      <c r="I1694" s="46"/>
      <c r="N1694" s="60"/>
    </row>
    <row r="1695" spans="2:14" x14ac:dyDescent="0.25">
      <c r="B1695" s="46"/>
      <c r="G1695" s="60"/>
      <c r="H1695" s="46"/>
      <c r="I1695" s="46"/>
      <c r="N1695" s="60"/>
    </row>
    <row r="1696" spans="2:14" x14ac:dyDescent="0.25">
      <c r="B1696" s="46"/>
      <c r="G1696" s="60"/>
      <c r="H1696" s="46"/>
      <c r="I1696" s="46"/>
      <c r="N1696" s="60"/>
    </row>
    <row r="1697" spans="2:14" x14ac:dyDescent="0.25">
      <c r="B1697" s="46"/>
      <c r="G1697" s="60"/>
      <c r="H1697" s="46"/>
      <c r="I1697" s="46"/>
      <c r="N1697" s="60"/>
    </row>
    <row r="1698" spans="2:14" x14ac:dyDescent="0.25">
      <c r="B1698" s="46"/>
      <c r="G1698" s="60"/>
      <c r="H1698" s="46"/>
      <c r="I1698" s="46"/>
      <c r="N1698" s="60"/>
    </row>
    <row r="1699" spans="2:14" x14ac:dyDescent="0.25">
      <c r="B1699" s="46"/>
      <c r="G1699" s="60"/>
      <c r="H1699" s="46"/>
      <c r="I1699" s="46"/>
      <c r="N1699" s="60"/>
    </row>
    <row r="1700" spans="2:14" x14ac:dyDescent="0.25">
      <c r="B1700" s="46"/>
      <c r="G1700" s="60"/>
      <c r="H1700" s="46"/>
      <c r="I1700" s="46"/>
      <c r="N1700" s="60"/>
    </row>
    <row r="1701" spans="2:14" x14ac:dyDescent="0.25">
      <c r="B1701" s="46"/>
      <c r="G1701" s="60"/>
      <c r="H1701" s="46"/>
      <c r="I1701" s="46"/>
      <c r="N1701" s="60"/>
    </row>
    <row r="1702" spans="2:14" x14ac:dyDescent="0.25">
      <c r="B1702" s="46"/>
      <c r="G1702" s="60"/>
      <c r="H1702" s="46"/>
      <c r="I1702" s="46"/>
      <c r="N1702" s="60"/>
    </row>
    <row r="1703" spans="2:14" x14ac:dyDescent="0.25">
      <c r="B1703" s="46"/>
      <c r="G1703" s="60"/>
      <c r="H1703" s="46"/>
      <c r="I1703" s="46"/>
      <c r="N1703" s="60"/>
    </row>
    <row r="1704" spans="2:14" x14ac:dyDescent="0.25">
      <c r="B1704" s="46"/>
      <c r="G1704" s="60"/>
      <c r="H1704" s="46"/>
      <c r="I1704" s="46"/>
      <c r="N1704" s="60"/>
    </row>
    <row r="1705" spans="2:14" x14ac:dyDescent="0.25">
      <c r="B1705" s="46"/>
      <c r="G1705" s="60"/>
      <c r="H1705" s="46"/>
      <c r="I1705" s="46"/>
      <c r="N1705" s="60"/>
    </row>
    <row r="1706" spans="2:14" x14ac:dyDescent="0.25">
      <c r="B1706" s="46"/>
      <c r="G1706" s="60"/>
      <c r="H1706" s="46"/>
      <c r="I1706" s="46"/>
      <c r="N1706" s="60"/>
    </row>
    <row r="1707" spans="2:14" x14ac:dyDescent="0.25">
      <c r="B1707" s="46"/>
      <c r="G1707" s="60"/>
      <c r="H1707" s="46"/>
      <c r="I1707" s="46"/>
      <c r="N1707" s="60"/>
    </row>
    <row r="1708" spans="2:14" x14ac:dyDescent="0.25">
      <c r="B1708" s="46"/>
      <c r="G1708" s="60"/>
      <c r="H1708" s="46"/>
      <c r="I1708" s="46"/>
      <c r="N1708" s="60"/>
    </row>
    <row r="1709" spans="2:14" x14ac:dyDescent="0.25">
      <c r="B1709" s="46"/>
      <c r="G1709" s="60"/>
      <c r="H1709" s="46"/>
      <c r="I1709" s="46"/>
      <c r="N1709" s="60"/>
    </row>
    <row r="1710" spans="2:14" x14ac:dyDescent="0.25">
      <c r="B1710" s="46"/>
      <c r="G1710" s="60"/>
      <c r="H1710" s="46"/>
      <c r="I1710" s="46"/>
      <c r="N1710" s="60"/>
    </row>
    <row r="1711" spans="2:14" x14ac:dyDescent="0.25">
      <c r="B1711" s="46"/>
      <c r="G1711" s="60"/>
      <c r="H1711" s="46"/>
      <c r="I1711" s="46"/>
      <c r="N1711" s="60"/>
    </row>
    <row r="1712" spans="2:14" x14ac:dyDescent="0.25">
      <c r="B1712" s="46"/>
      <c r="G1712" s="60"/>
      <c r="H1712" s="46"/>
      <c r="I1712" s="46"/>
      <c r="N1712" s="60"/>
    </row>
    <row r="1713" spans="2:14" x14ac:dyDescent="0.25">
      <c r="B1713" s="46"/>
      <c r="G1713" s="60"/>
      <c r="H1713" s="46"/>
      <c r="I1713" s="46"/>
      <c r="N1713" s="60"/>
    </row>
    <row r="1714" spans="2:14" x14ac:dyDescent="0.25">
      <c r="B1714" s="46"/>
      <c r="G1714" s="60"/>
      <c r="H1714" s="46"/>
      <c r="I1714" s="46"/>
      <c r="N1714" s="60"/>
    </row>
    <row r="1715" spans="2:14" x14ac:dyDescent="0.25">
      <c r="B1715" s="46"/>
      <c r="G1715" s="60"/>
      <c r="H1715" s="46"/>
      <c r="I1715" s="46"/>
      <c r="N1715" s="60"/>
    </row>
    <row r="1716" spans="2:14" x14ac:dyDescent="0.25">
      <c r="B1716" s="46"/>
      <c r="G1716" s="60"/>
      <c r="H1716" s="46"/>
      <c r="I1716" s="46"/>
      <c r="N1716" s="60"/>
    </row>
    <row r="1717" spans="2:14" x14ac:dyDescent="0.25">
      <c r="B1717" s="46"/>
      <c r="G1717" s="60"/>
      <c r="H1717" s="46"/>
      <c r="I1717" s="46"/>
      <c r="N1717" s="60"/>
    </row>
    <row r="1718" spans="2:14" x14ac:dyDescent="0.25">
      <c r="B1718" s="46"/>
      <c r="G1718" s="60"/>
      <c r="H1718" s="46"/>
      <c r="I1718" s="46"/>
      <c r="N1718" s="60"/>
    </row>
    <row r="1719" spans="2:14" x14ac:dyDescent="0.25">
      <c r="B1719" s="46"/>
      <c r="G1719" s="60"/>
      <c r="H1719" s="46"/>
      <c r="I1719" s="46"/>
      <c r="N1719" s="60"/>
    </row>
    <row r="1720" spans="2:14" x14ac:dyDescent="0.25">
      <c r="B1720" s="46"/>
      <c r="G1720" s="60"/>
      <c r="H1720" s="46"/>
      <c r="I1720" s="46"/>
      <c r="N1720" s="60"/>
    </row>
    <row r="1721" spans="2:14" x14ac:dyDescent="0.25">
      <c r="B1721" s="46"/>
      <c r="G1721" s="60"/>
      <c r="H1721" s="46"/>
      <c r="I1721" s="46"/>
      <c r="N1721" s="60"/>
    </row>
    <row r="1722" spans="2:14" x14ac:dyDescent="0.25">
      <c r="B1722" s="46"/>
      <c r="G1722" s="60"/>
      <c r="H1722" s="46"/>
      <c r="I1722" s="46"/>
      <c r="N1722" s="60"/>
    </row>
    <row r="1723" spans="2:14" x14ac:dyDescent="0.25">
      <c r="B1723" s="46"/>
      <c r="G1723" s="60"/>
      <c r="H1723" s="46"/>
      <c r="I1723" s="46"/>
      <c r="N1723" s="60"/>
    </row>
    <row r="1724" spans="2:14" x14ac:dyDescent="0.25">
      <c r="B1724" s="46"/>
      <c r="G1724" s="60"/>
      <c r="H1724" s="46"/>
      <c r="I1724" s="46"/>
      <c r="N1724" s="60"/>
    </row>
    <row r="1725" spans="2:14" x14ac:dyDescent="0.25">
      <c r="B1725" s="46"/>
      <c r="G1725" s="60"/>
      <c r="H1725" s="46"/>
      <c r="I1725" s="46"/>
      <c r="N1725" s="60"/>
    </row>
    <row r="1726" spans="2:14" x14ac:dyDescent="0.25">
      <c r="B1726" s="46"/>
      <c r="G1726" s="60"/>
      <c r="H1726" s="46"/>
      <c r="I1726" s="46"/>
      <c r="N1726" s="60"/>
    </row>
    <row r="1727" spans="2:14" x14ac:dyDescent="0.25">
      <c r="B1727" s="46"/>
      <c r="G1727" s="60"/>
      <c r="H1727" s="46"/>
      <c r="I1727" s="46"/>
      <c r="N1727" s="60"/>
    </row>
    <row r="1728" spans="2:14" x14ac:dyDescent="0.25">
      <c r="B1728" s="46"/>
      <c r="G1728" s="60"/>
      <c r="H1728" s="46"/>
      <c r="I1728" s="46"/>
      <c r="N1728" s="60"/>
    </row>
    <row r="1729" spans="2:14" x14ac:dyDescent="0.25">
      <c r="B1729" s="46"/>
      <c r="G1729" s="60"/>
      <c r="H1729" s="46"/>
      <c r="I1729" s="46"/>
      <c r="N1729" s="60"/>
    </row>
    <row r="1730" spans="2:14" x14ac:dyDescent="0.25">
      <c r="B1730" s="46"/>
      <c r="G1730" s="60"/>
      <c r="H1730" s="46"/>
      <c r="I1730" s="46"/>
      <c r="N1730" s="60"/>
    </row>
    <row r="1731" spans="2:14" x14ac:dyDescent="0.25">
      <c r="B1731" s="46"/>
      <c r="G1731" s="60"/>
      <c r="H1731" s="46"/>
      <c r="I1731" s="46"/>
      <c r="N1731" s="60"/>
    </row>
    <row r="1732" spans="2:14" x14ac:dyDescent="0.25">
      <c r="B1732" s="46"/>
      <c r="G1732" s="60"/>
      <c r="H1732" s="46"/>
      <c r="I1732" s="46"/>
      <c r="N1732" s="60"/>
    </row>
    <row r="1733" spans="2:14" x14ac:dyDescent="0.25">
      <c r="B1733" s="46"/>
      <c r="G1733" s="60"/>
      <c r="H1733" s="46"/>
      <c r="I1733" s="46"/>
      <c r="N1733" s="60"/>
    </row>
    <row r="1734" spans="2:14" x14ac:dyDescent="0.25">
      <c r="B1734" s="46"/>
      <c r="G1734" s="60"/>
      <c r="H1734" s="46"/>
      <c r="I1734" s="46"/>
      <c r="N1734" s="60"/>
    </row>
    <row r="1735" spans="2:14" x14ac:dyDescent="0.25">
      <c r="B1735" s="46"/>
      <c r="G1735" s="60"/>
      <c r="H1735" s="46"/>
      <c r="I1735" s="46"/>
      <c r="N1735" s="60"/>
    </row>
    <row r="1736" spans="2:14" x14ac:dyDescent="0.25">
      <c r="B1736" s="46"/>
      <c r="G1736" s="60"/>
      <c r="H1736" s="46"/>
      <c r="I1736" s="46"/>
      <c r="N1736" s="60"/>
    </row>
    <row r="1737" spans="2:14" x14ac:dyDescent="0.25">
      <c r="B1737" s="46"/>
      <c r="G1737" s="60"/>
      <c r="H1737" s="46"/>
      <c r="I1737" s="46"/>
      <c r="N1737" s="60"/>
    </row>
    <row r="1738" spans="2:14" x14ac:dyDescent="0.25">
      <c r="B1738" s="46"/>
      <c r="G1738" s="60"/>
      <c r="H1738" s="46"/>
      <c r="I1738" s="46"/>
      <c r="N1738" s="60"/>
    </row>
    <row r="1739" spans="2:14" x14ac:dyDescent="0.25">
      <c r="B1739" s="46"/>
      <c r="G1739" s="60"/>
      <c r="H1739" s="46"/>
      <c r="I1739" s="46"/>
      <c r="N1739" s="60"/>
    </row>
    <row r="1740" spans="2:14" x14ac:dyDescent="0.25">
      <c r="B1740" s="46"/>
      <c r="G1740" s="60"/>
      <c r="H1740" s="46"/>
      <c r="I1740" s="46"/>
      <c r="N1740" s="60"/>
    </row>
    <row r="1741" spans="2:14" x14ac:dyDescent="0.25">
      <c r="B1741" s="46"/>
      <c r="G1741" s="60"/>
      <c r="H1741" s="46"/>
      <c r="I1741" s="46"/>
      <c r="N1741" s="60"/>
    </row>
    <row r="1742" spans="2:14" x14ac:dyDescent="0.25">
      <c r="B1742" s="46"/>
      <c r="G1742" s="60"/>
      <c r="H1742" s="46"/>
      <c r="I1742" s="46"/>
      <c r="N1742" s="60"/>
    </row>
    <row r="1743" spans="2:14" x14ac:dyDescent="0.25">
      <c r="B1743" s="46"/>
      <c r="G1743" s="60"/>
      <c r="H1743" s="46"/>
      <c r="I1743" s="46"/>
      <c r="N1743" s="60"/>
    </row>
    <row r="1744" spans="2:14" x14ac:dyDescent="0.25">
      <c r="B1744" s="46"/>
      <c r="G1744" s="60"/>
      <c r="H1744" s="46"/>
      <c r="I1744" s="46"/>
      <c r="N1744" s="60"/>
    </row>
    <row r="1745" spans="2:14" x14ac:dyDescent="0.25">
      <c r="B1745" s="46"/>
      <c r="G1745" s="60"/>
      <c r="H1745" s="46"/>
      <c r="I1745" s="46"/>
      <c r="N1745" s="60"/>
    </row>
    <row r="1746" spans="2:14" x14ac:dyDescent="0.25">
      <c r="B1746" s="46"/>
      <c r="G1746" s="60"/>
      <c r="H1746" s="46"/>
      <c r="I1746" s="46"/>
      <c r="N1746" s="60"/>
    </row>
    <row r="1747" spans="2:14" x14ac:dyDescent="0.25">
      <c r="B1747" s="46"/>
      <c r="G1747" s="60"/>
      <c r="H1747" s="46"/>
      <c r="I1747" s="46"/>
      <c r="N1747" s="60"/>
    </row>
    <row r="1748" spans="2:14" x14ac:dyDescent="0.25">
      <c r="B1748" s="46"/>
      <c r="G1748" s="60"/>
      <c r="H1748" s="46"/>
      <c r="I1748" s="46"/>
      <c r="N1748" s="60"/>
    </row>
    <row r="1749" spans="2:14" x14ac:dyDescent="0.25">
      <c r="B1749" s="46"/>
      <c r="G1749" s="60"/>
      <c r="H1749" s="46"/>
      <c r="I1749" s="46"/>
      <c r="N1749" s="60"/>
    </row>
    <row r="1750" spans="2:14" x14ac:dyDescent="0.25">
      <c r="B1750" s="46"/>
      <c r="G1750" s="60"/>
      <c r="H1750" s="46"/>
      <c r="I1750" s="46"/>
      <c r="N1750" s="60"/>
    </row>
    <row r="1751" spans="2:14" x14ac:dyDescent="0.25">
      <c r="B1751" s="46"/>
      <c r="G1751" s="60"/>
      <c r="H1751" s="46"/>
      <c r="I1751" s="46"/>
      <c r="N1751" s="60"/>
    </row>
    <row r="1752" spans="2:14" x14ac:dyDescent="0.25">
      <c r="B1752" s="46"/>
      <c r="G1752" s="60"/>
      <c r="H1752" s="46"/>
      <c r="I1752" s="46"/>
      <c r="N1752" s="60"/>
    </row>
    <row r="1753" spans="2:14" x14ac:dyDescent="0.25">
      <c r="B1753" s="46"/>
      <c r="G1753" s="60"/>
      <c r="H1753" s="46"/>
      <c r="I1753" s="46"/>
      <c r="N1753" s="60"/>
    </row>
    <row r="1754" spans="2:14" x14ac:dyDescent="0.25">
      <c r="B1754" s="46"/>
      <c r="G1754" s="60"/>
      <c r="H1754" s="46"/>
      <c r="I1754" s="46"/>
      <c r="N1754" s="60"/>
    </row>
    <row r="1755" spans="2:14" x14ac:dyDescent="0.25">
      <c r="B1755" s="46"/>
      <c r="G1755" s="60"/>
      <c r="H1755" s="46"/>
      <c r="I1755" s="46"/>
      <c r="N1755" s="60"/>
    </row>
    <row r="1756" spans="2:14" x14ac:dyDescent="0.25">
      <c r="B1756" s="46"/>
      <c r="G1756" s="60"/>
      <c r="H1756" s="46"/>
      <c r="I1756" s="46"/>
      <c r="N1756" s="60"/>
    </row>
    <row r="1757" spans="2:14" x14ac:dyDescent="0.25">
      <c r="B1757" s="46"/>
      <c r="G1757" s="60"/>
      <c r="H1757" s="46"/>
      <c r="I1757" s="46"/>
      <c r="N1757" s="60"/>
    </row>
    <row r="1758" spans="2:14" x14ac:dyDescent="0.25">
      <c r="B1758" s="46"/>
      <c r="G1758" s="60"/>
      <c r="H1758" s="46"/>
      <c r="I1758" s="46"/>
      <c r="N1758" s="60"/>
    </row>
    <row r="1759" spans="2:14" x14ac:dyDescent="0.25">
      <c r="B1759" s="46"/>
      <c r="G1759" s="60"/>
      <c r="H1759" s="46"/>
      <c r="I1759" s="46"/>
      <c r="N1759" s="60"/>
    </row>
    <row r="1760" spans="2:14" x14ac:dyDescent="0.25">
      <c r="B1760" s="46"/>
      <c r="G1760" s="60"/>
      <c r="H1760" s="46"/>
      <c r="I1760" s="46"/>
      <c r="N1760" s="60"/>
    </row>
    <row r="1761" spans="2:14" x14ac:dyDescent="0.25">
      <c r="B1761" s="46"/>
      <c r="G1761" s="60"/>
      <c r="H1761" s="46"/>
      <c r="I1761" s="46"/>
      <c r="N1761" s="60"/>
    </row>
    <row r="1762" spans="2:14" x14ac:dyDescent="0.25">
      <c r="B1762" s="46"/>
      <c r="G1762" s="60"/>
      <c r="H1762" s="46"/>
      <c r="I1762" s="46"/>
      <c r="N1762" s="60"/>
    </row>
    <row r="1763" spans="2:14" x14ac:dyDescent="0.25">
      <c r="B1763" s="46"/>
      <c r="G1763" s="60"/>
      <c r="H1763" s="46"/>
      <c r="I1763" s="46"/>
      <c r="N1763" s="60"/>
    </row>
    <row r="1764" spans="2:14" x14ac:dyDescent="0.25">
      <c r="B1764" s="46"/>
      <c r="G1764" s="60"/>
      <c r="H1764" s="46"/>
      <c r="I1764" s="46"/>
      <c r="N1764" s="60"/>
    </row>
    <row r="1765" spans="2:14" x14ac:dyDescent="0.25">
      <c r="B1765" s="46"/>
      <c r="G1765" s="60"/>
      <c r="H1765" s="46"/>
      <c r="I1765" s="46"/>
      <c r="N1765" s="60"/>
    </row>
    <row r="1766" spans="2:14" x14ac:dyDescent="0.25">
      <c r="B1766" s="46"/>
      <c r="G1766" s="60"/>
      <c r="H1766" s="46"/>
      <c r="I1766" s="46"/>
      <c r="N1766" s="60"/>
    </row>
    <row r="1767" spans="2:14" x14ac:dyDescent="0.25">
      <c r="B1767" s="46"/>
      <c r="G1767" s="60"/>
      <c r="H1767" s="46"/>
      <c r="I1767" s="46"/>
      <c r="N1767" s="60"/>
    </row>
    <row r="1768" spans="2:14" x14ac:dyDescent="0.25">
      <c r="B1768" s="46"/>
      <c r="G1768" s="60"/>
      <c r="H1768" s="46"/>
      <c r="I1768" s="46"/>
      <c r="N1768" s="60"/>
    </row>
    <row r="1769" spans="2:14" x14ac:dyDescent="0.25">
      <c r="B1769" s="46"/>
      <c r="G1769" s="60"/>
      <c r="H1769" s="46"/>
      <c r="I1769" s="46"/>
      <c r="N1769" s="60"/>
    </row>
    <row r="1770" spans="2:14" x14ac:dyDescent="0.25">
      <c r="B1770" s="46"/>
      <c r="G1770" s="60"/>
      <c r="H1770" s="46"/>
      <c r="I1770" s="46"/>
      <c r="N1770" s="60"/>
    </row>
    <row r="1771" spans="2:14" x14ac:dyDescent="0.25">
      <c r="B1771" s="46"/>
      <c r="G1771" s="60"/>
      <c r="H1771" s="46"/>
      <c r="I1771" s="46"/>
      <c r="N1771" s="60"/>
    </row>
    <row r="1772" spans="2:14" x14ac:dyDescent="0.25">
      <c r="B1772" s="46"/>
      <c r="G1772" s="60"/>
      <c r="H1772" s="46"/>
      <c r="I1772" s="46"/>
      <c r="N1772" s="60"/>
    </row>
    <row r="1773" spans="2:14" x14ac:dyDescent="0.25">
      <c r="B1773" s="46"/>
      <c r="G1773" s="60"/>
      <c r="H1773" s="46"/>
      <c r="I1773" s="46"/>
      <c r="N1773" s="60"/>
    </row>
    <row r="1774" spans="2:14" x14ac:dyDescent="0.25">
      <c r="B1774" s="46"/>
      <c r="G1774" s="60"/>
      <c r="H1774" s="46"/>
      <c r="I1774" s="46"/>
      <c r="N1774" s="60"/>
    </row>
    <row r="1775" spans="2:14" x14ac:dyDescent="0.25">
      <c r="B1775" s="46"/>
      <c r="G1775" s="60"/>
      <c r="H1775" s="46"/>
      <c r="I1775" s="46"/>
      <c r="N1775" s="60"/>
    </row>
    <row r="1776" spans="2:14" x14ac:dyDescent="0.25">
      <c r="B1776" s="46"/>
      <c r="G1776" s="60"/>
      <c r="H1776" s="46"/>
      <c r="I1776" s="46"/>
      <c r="N1776" s="60"/>
    </row>
    <row r="1777" spans="2:14" x14ac:dyDescent="0.25">
      <c r="B1777" s="46"/>
      <c r="G1777" s="60"/>
      <c r="H1777" s="46"/>
      <c r="I1777" s="46"/>
      <c r="N1777" s="60"/>
    </row>
    <row r="1778" spans="2:14" x14ac:dyDescent="0.25">
      <c r="B1778" s="46"/>
      <c r="G1778" s="60"/>
      <c r="H1778" s="46"/>
      <c r="I1778" s="46"/>
      <c r="N1778" s="60"/>
    </row>
    <row r="1779" spans="2:14" x14ac:dyDescent="0.25">
      <c r="B1779" s="46"/>
      <c r="G1779" s="60"/>
      <c r="H1779" s="46"/>
      <c r="I1779" s="46"/>
      <c r="N1779" s="60"/>
    </row>
    <row r="1780" spans="2:14" x14ac:dyDescent="0.25">
      <c r="B1780" s="46"/>
      <c r="G1780" s="60"/>
      <c r="H1780" s="46"/>
      <c r="I1780" s="46"/>
      <c r="N1780" s="60"/>
    </row>
    <row r="1781" spans="2:14" x14ac:dyDescent="0.25">
      <c r="B1781" s="46"/>
      <c r="G1781" s="60"/>
      <c r="H1781" s="46"/>
      <c r="I1781" s="46"/>
      <c r="N1781" s="60"/>
    </row>
    <row r="1782" spans="2:14" x14ac:dyDescent="0.25">
      <c r="B1782" s="46"/>
      <c r="G1782" s="60"/>
      <c r="H1782" s="46"/>
      <c r="I1782" s="46"/>
      <c r="N1782" s="60"/>
    </row>
    <row r="1783" spans="2:14" x14ac:dyDescent="0.25">
      <c r="B1783" s="46"/>
      <c r="G1783" s="60"/>
      <c r="H1783" s="46"/>
      <c r="I1783" s="46"/>
      <c r="N1783" s="60"/>
    </row>
    <row r="1784" spans="2:14" x14ac:dyDescent="0.25">
      <c r="B1784" s="46"/>
      <c r="G1784" s="60"/>
      <c r="H1784" s="46"/>
      <c r="I1784" s="46"/>
      <c r="N1784" s="60"/>
    </row>
    <row r="1785" spans="2:14" x14ac:dyDescent="0.25">
      <c r="B1785" s="46"/>
      <c r="G1785" s="60"/>
      <c r="H1785" s="46"/>
      <c r="I1785" s="46"/>
      <c r="N1785" s="60"/>
    </row>
    <row r="1786" spans="2:14" x14ac:dyDescent="0.25">
      <c r="B1786" s="46"/>
      <c r="G1786" s="60"/>
      <c r="H1786" s="46"/>
      <c r="I1786" s="46"/>
      <c r="N1786" s="60"/>
    </row>
    <row r="1787" spans="2:14" x14ac:dyDescent="0.25">
      <c r="B1787" s="46"/>
      <c r="G1787" s="60"/>
      <c r="H1787" s="46"/>
      <c r="I1787" s="46"/>
      <c r="N1787" s="60"/>
    </row>
    <row r="1788" spans="2:14" x14ac:dyDescent="0.25">
      <c r="B1788" s="46"/>
      <c r="G1788" s="60"/>
      <c r="H1788" s="46"/>
      <c r="I1788" s="46"/>
      <c r="N1788" s="60"/>
    </row>
    <row r="1789" spans="2:14" x14ac:dyDescent="0.25">
      <c r="B1789" s="46"/>
      <c r="G1789" s="60"/>
      <c r="H1789" s="46"/>
      <c r="I1789" s="46"/>
      <c r="N1789" s="60"/>
    </row>
    <row r="1790" spans="2:14" x14ac:dyDescent="0.25">
      <c r="B1790" s="46"/>
      <c r="G1790" s="60"/>
      <c r="H1790" s="46"/>
      <c r="I1790" s="46"/>
      <c r="N1790" s="60"/>
    </row>
    <row r="1791" spans="2:14" x14ac:dyDescent="0.25">
      <c r="B1791" s="46"/>
      <c r="G1791" s="60"/>
      <c r="H1791" s="46"/>
      <c r="I1791" s="46"/>
      <c r="N1791" s="60"/>
    </row>
    <row r="1792" spans="2:14" x14ac:dyDescent="0.25">
      <c r="B1792" s="46"/>
      <c r="G1792" s="60"/>
      <c r="H1792" s="46"/>
      <c r="I1792" s="46"/>
      <c r="N1792" s="60"/>
    </row>
    <row r="1793" spans="2:14" x14ac:dyDescent="0.25">
      <c r="B1793" s="46"/>
      <c r="G1793" s="60"/>
      <c r="H1793" s="46"/>
      <c r="I1793" s="46"/>
      <c r="N1793" s="60"/>
    </row>
    <row r="1794" spans="2:14" x14ac:dyDescent="0.25">
      <c r="B1794" s="46"/>
      <c r="G1794" s="60"/>
      <c r="H1794" s="46"/>
      <c r="I1794" s="46"/>
      <c r="N1794" s="60"/>
    </row>
    <row r="1795" spans="2:14" x14ac:dyDescent="0.25">
      <c r="B1795" s="46"/>
      <c r="G1795" s="60"/>
      <c r="H1795" s="46"/>
      <c r="I1795" s="46"/>
      <c r="N1795" s="60"/>
    </row>
    <row r="1796" spans="2:14" x14ac:dyDescent="0.25">
      <c r="B1796" s="46"/>
      <c r="G1796" s="60"/>
      <c r="H1796" s="46"/>
      <c r="I1796" s="46"/>
      <c r="N1796" s="60"/>
    </row>
    <row r="1797" spans="2:14" x14ac:dyDescent="0.25">
      <c r="B1797" s="46"/>
      <c r="G1797" s="60"/>
      <c r="H1797" s="46"/>
      <c r="I1797" s="46"/>
      <c r="N1797" s="60"/>
    </row>
    <row r="1798" spans="2:14" x14ac:dyDescent="0.25">
      <c r="B1798" s="46"/>
      <c r="G1798" s="60"/>
      <c r="H1798" s="46"/>
      <c r="I1798" s="46"/>
      <c r="N1798" s="60"/>
    </row>
    <row r="1799" spans="2:14" x14ac:dyDescent="0.25">
      <c r="B1799" s="46"/>
      <c r="G1799" s="60"/>
      <c r="H1799" s="46"/>
      <c r="I1799" s="46"/>
      <c r="N1799" s="60"/>
    </row>
    <row r="1800" spans="2:14" x14ac:dyDescent="0.25">
      <c r="B1800" s="46"/>
      <c r="G1800" s="60"/>
      <c r="H1800" s="46"/>
      <c r="I1800" s="46"/>
      <c r="N1800" s="60"/>
    </row>
    <row r="1801" spans="2:14" x14ac:dyDescent="0.25">
      <c r="B1801" s="46"/>
      <c r="G1801" s="60"/>
      <c r="H1801" s="46"/>
      <c r="I1801" s="46"/>
      <c r="N1801" s="60"/>
    </row>
    <row r="1802" spans="2:14" x14ac:dyDescent="0.25">
      <c r="B1802" s="46"/>
      <c r="G1802" s="60"/>
      <c r="H1802" s="46"/>
      <c r="I1802" s="46"/>
      <c r="N1802" s="60"/>
    </row>
    <row r="1803" spans="2:14" x14ac:dyDescent="0.25">
      <c r="B1803" s="46"/>
      <c r="G1803" s="60"/>
      <c r="H1803" s="46"/>
      <c r="I1803" s="46"/>
      <c r="N1803" s="60"/>
    </row>
    <row r="1804" spans="2:14" x14ac:dyDescent="0.25">
      <c r="B1804" s="46"/>
      <c r="G1804" s="60"/>
      <c r="H1804" s="46"/>
      <c r="I1804" s="46"/>
      <c r="N1804" s="60"/>
    </row>
    <row r="1805" spans="2:14" x14ac:dyDescent="0.25">
      <c r="B1805" s="46"/>
      <c r="G1805" s="60"/>
      <c r="H1805" s="46"/>
      <c r="I1805" s="46"/>
      <c r="N1805" s="60"/>
    </row>
    <row r="1806" spans="2:14" x14ac:dyDescent="0.25">
      <c r="B1806" s="46"/>
      <c r="G1806" s="60"/>
      <c r="H1806" s="46"/>
      <c r="I1806" s="46"/>
      <c r="N1806" s="60"/>
    </row>
    <row r="1807" spans="2:14" x14ac:dyDescent="0.25">
      <c r="B1807" s="46"/>
      <c r="G1807" s="60"/>
      <c r="H1807" s="46"/>
      <c r="I1807" s="46"/>
      <c r="N1807" s="60"/>
    </row>
    <row r="1808" spans="2:14" x14ac:dyDescent="0.25">
      <c r="B1808" s="46"/>
      <c r="G1808" s="60"/>
      <c r="H1808" s="46"/>
      <c r="I1808" s="46"/>
      <c r="N1808" s="60"/>
    </row>
    <row r="1809" spans="2:14" x14ac:dyDescent="0.25">
      <c r="B1809" s="46"/>
      <c r="G1809" s="60"/>
      <c r="H1809" s="46"/>
      <c r="I1809" s="46"/>
      <c r="N1809" s="60"/>
    </row>
    <row r="1810" spans="2:14" x14ac:dyDescent="0.25">
      <c r="B1810" s="46"/>
      <c r="G1810" s="60"/>
      <c r="H1810" s="46"/>
      <c r="I1810" s="46"/>
      <c r="N1810" s="60"/>
    </row>
    <row r="1811" spans="2:14" x14ac:dyDescent="0.25">
      <c r="B1811" s="46"/>
      <c r="G1811" s="60"/>
      <c r="H1811" s="46"/>
      <c r="I1811" s="46"/>
      <c r="N1811" s="60"/>
    </row>
    <row r="1812" spans="2:14" x14ac:dyDescent="0.25">
      <c r="B1812" s="46"/>
      <c r="G1812" s="60"/>
      <c r="H1812" s="46"/>
      <c r="I1812" s="46"/>
      <c r="N1812" s="60"/>
    </row>
    <row r="1813" spans="2:14" x14ac:dyDescent="0.25">
      <c r="B1813" s="46"/>
      <c r="G1813" s="60"/>
      <c r="H1813" s="46"/>
      <c r="I1813" s="46"/>
      <c r="N1813" s="60"/>
    </row>
    <row r="1814" spans="2:14" x14ac:dyDescent="0.25">
      <c r="B1814" s="46"/>
      <c r="G1814" s="60"/>
      <c r="H1814" s="46"/>
      <c r="I1814" s="46"/>
      <c r="N1814" s="60"/>
    </row>
    <row r="1815" spans="2:14" x14ac:dyDescent="0.25">
      <c r="B1815" s="46"/>
      <c r="G1815" s="60"/>
      <c r="H1815" s="46"/>
      <c r="I1815" s="46"/>
      <c r="N1815" s="60"/>
    </row>
    <row r="1816" spans="2:14" x14ac:dyDescent="0.25">
      <c r="B1816" s="46"/>
      <c r="G1816" s="60"/>
      <c r="H1816" s="46"/>
      <c r="I1816" s="46"/>
      <c r="N1816" s="60"/>
    </row>
    <row r="1817" spans="2:14" x14ac:dyDescent="0.25">
      <c r="B1817" s="46"/>
      <c r="G1817" s="60"/>
      <c r="H1817" s="46"/>
      <c r="I1817" s="46"/>
      <c r="N1817" s="60"/>
    </row>
    <row r="1818" spans="2:14" x14ac:dyDescent="0.25">
      <c r="B1818" s="46"/>
      <c r="G1818" s="60"/>
      <c r="H1818" s="46"/>
      <c r="I1818" s="46"/>
      <c r="N1818" s="60"/>
    </row>
    <row r="1819" spans="2:14" x14ac:dyDescent="0.25">
      <c r="B1819" s="46"/>
      <c r="G1819" s="60"/>
      <c r="H1819" s="46"/>
      <c r="I1819" s="46"/>
      <c r="N1819" s="60"/>
    </row>
    <row r="1820" spans="2:14" x14ac:dyDescent="0.25">
      <c r="B1820" s="46"/>
      <c r="G1820" s="60"/>
      <c r="H1820" s="46"/>
      <c r="I1820" s="46"/>
      <c r="N1820" s="60"/>
    </row>
    <row r="1821" spans="2:14" x14ac:dyDescent="0.25">
      <c r="B1821" s="46"/>
      <c r="G1821" s="60"/>
      <c r="H1821" s="46"/>
      <c r="I1821" s="46"/>
      <c r="N1821" s="60"/>
    </row>
    <row r="1822" spans="2:14" x14ac:dyDescent="0.25">
      <c r="B1822" s="46"/>
      <c r="G1822" s="60"/>
      <c r="H1822" s="46"/>
      <c r="I1822" s="46"/>
      <c r="N1822" s="60"/>
    </row>
    <row r="1823" spans="2:14" x14ac:dyDescent="0.25">
      <c r="B1823" s="46"/>
      <c r="G1823" s="60"/>
      <c r="H1823" s="46"/>
      <c r="I1823" s="46"/>
      <c r="N1823" s="60"/>
    </row>
    <row r="1824" spans="2:14" x14ac:dyDescent="0.25">
      <c r="B1824" s="46"/>
      <c r="G1824" s="60"/>
      <c r="H1824" s="46"/>
      <c r="I1824" s="46"/>
      <c r="N1824" s="60"/>
    </row>
    <row r="1825" spans="2:14" x14ac:dyDescent="0.25">
      <c r="B1825" s="46"/>
      <c r="G1825" s="60"/>
      <c r="H1825" s="46"/>
      <c r="I1825" s="46"/>
      <c r="N1825" s="60"/>
    </row>
    <row r="1826" spans="2:14" x14ac:dyDescent="0.25">
      <c r="B1826" s="46"/>
      <c r="G1826" s="60"/>
      <c r="H1826" s="46"/>
      <c r="I1826" s="46"/>
      <c r="N1826" s="60"/>
    </row>
    <row r="1827" spans="2:14" x14ac:dyDescent="0.25">
      <c r="B1827" s="46"/>
      <c r="G1827" s="60"/>
      <c r="H1827" s="46"/>
      <c r="I1827" s="46"/>
      <c r="N1827" s="60"/>
    </row>
    <row r="1828" spans="2:14" x14ac:dyDescent="0.25">
      <c r="B1828" s="46"/>
      <c r="G1828" s="60"/>
      <c r="H1828" s="46"/>
      <c r="I1828" s="46"/>
      <c r="N1828" s="60"/>
    </row>
    <row r="1829" spans="2:14" x14ac:dyDescent="0.25">
      <c r="B1829" s="46"/>
      <c r="G1829" s="60"/>
      <c r="H1829" s="46"/>
      <c r="I1829" s="46"/>
      <c r="N1829" s="60"/>
    </row>
    <row r="1830" spans="2:14" x14ac:dyDescent="0.25">
      <c r="B1830" s="46"/>
      <c r="G1830" s="60"/>
      <c r="H1830" s="46"/>
      <c r="I1830" s="46"/>
      <c r="N1830" s="60"/>
    </row>
    <row r="1831" spans="2:14" x14ac:dyDescent="0.25">
      <c r="B1831" s="46"/>
      <c r="G1831" s="60"/>
      <c r="H1831" s="46"/>
      <c r="I1831" s="46"/>
      <c r="N1831" s="60"/>
    </row>
    <row r="1832" spans="2:14" x14ac:dyDescent="0.25">
      <c r="B1832" s="46"/>
      <c r="G1832" s="60"/>
      <c r="H1832" s="46"/>
      <c r="I1832" s="46"/>
      <c r="N1832" s="60"/>
    </row>
    <row r="1833" spans="2:14" x14ac:dyDescent="0.25">
      <c r="B1833" s="46"/>
      <c r="G1833" s="60"/>
      <c r="H1833" s="46"/>
      <c r="I1833" s="46"/>
      <c r="N1833" s="60"/>
    </row>
    <row r="1834" spans="2:14" x14ac:dyDescent="0.25">
      <c r="B1834" s="46"/>
      <c r="G1834" s="60"/>
      <c r="H1834" s="46"/>
      <c r="I1834" s="46"/>
      <c r="N1834" s="60"/>
    </row>
    <row r="1835" spans="2:14" x14ac:dyDescent="0.25">
      <c r="B1835" s="46"/>
      <c r="G1835" s="60"/>
      <c r="H1835" s="46"/>
      <c r="I1835" s="46"/>
      <c r="N1835" s="60"/>
    </row>
    <row r="1836" spans="2:14" x14ac:dyDescent="0.25">
      <c r="B1836" s="46"/>
      <c r="G1836" s="60"/>
      <c r="H1836" s="46"/>
      <c r="I1836" s="46"/>
      <c r="N1836" s="60"/>
    </row>
    <row r="1837" spans="2:14" x14ac:dyDescent="0.25">
      <c r="B1837" s="46"/>
      <c r="G1837" s="60"/>
      <c r="H1837" s="46"/>
      <c r="I1837" s="46"/>
      <c r="N1837" s="60"/>
    </row>
    <row r="1838" spans="2:14" x14ac:dyDescent="0.25">
      <c r="B1838" s="46"/>
      <c r="G1838" s="60"/>
      <c r="H1838" s="46"/>
      <c r="I1838" s="46"/>
      <c r="N1838" s="60"/>
    </row>
    <row r="1839" spans="2:14" x14ac:dyDescent="0.25">
      <c r="B1839" s="46"/>
      <c r="G1839" s="60"/>
      <c r="H1839" s="46"/>
      <c r="I1839" s="46"/>
      <c r="N1839" s="60"/>
    </row>
    <row r="1840" spans="2:14" x14ac:dyDescent="0.25">
      <c r="B1840" s="46"/>
      <c r="G1840" s="60"/>
      <c r="H1840" s="46"/>
      <c r="I1840" s="46"/>
      <c r="N1840" s="60"/>
    </row>
    <row r="1841" spans="2:14" x14ac:dyDescent="0.25">
      <c r="B1841" s="46"/>
      <c r="G1841" s="60"/>
      <c r="H1841" s="46"/>
      <c r="I1841" s="46"/>
      <c r="N1841" s="60"/>
    </row>
    <row r="1842" spans="2:14" x14ac:dyDescent="0.25">
      <c r="B1842" s="46"/>
      <c r="G1842" s="60"/>
      <c r="H1842" s="46"/>
      <c r="I1842" s="46"/>
      <c r="N1842" s="60"/>
    </row>
    <row r="1843" spans="2:14" x14ac:dyDescent="0.25">
      <c r="B1843" s="46"/>
      <c r="G1843" s="60"/>
      <c r="H1843" s="46"/>
      <c r="I1843" s="46"/>
      <c r="N1843" s="60"/>
    </row>
    <row r="1844" spans="2:14" x14ac:dyDescent="0.25">
      <c r="B1844" s="46"/>
      <c r="G1844" s="60"/>
      <c r="H1844" s="46"/>
      <c r="I1844" s="46"/>
      <c r="N1844" s="60"/>
    </row>
    <row r="1845" spans="2:14" x14ac:dyDescent="0.25">
      <c r="B1845" s="46"/>
      <c r="G1845" s="60"/>
      <c r="H1845" s="46"/>
      <c r="I1845" s="46"/>
      <c r="N1845" s="60"/>
    </row>
    <row r="1846" spans="2:14" x14ac:dyDescent="0.25">
      <c r="B1846" s="46"/>
      <c r="G1846" s="60"/>
      <c r="H1846" s="46"/>
      <c r="I1846" s="46"/>
      <c r="N1846" s="60"/>
    </row>
    <row r="1847" spans="2:14" x14ac:dyDescent="0.25">
      <c r="B1847" s="46"/>
      <c r="G1847" s="60"/>
      <c r="H1847" s="46"/>
      <c r="I1847" s="46"/>
      <c r="N1847" s="60"/>
    </row>
    <row r="1848" spans="2:14" x14ac:dyDescent="0.25">
      <c r="B1848" s="46"/>
      <c r="G1848" s="60"/>
      <c r="H1848" s="46"/>
      <c r="I1848" s="46"/>
      <c r="N1848" s="60"/>
    </row>
    <row r="1849" spans="2:14" x14ac:dyDescent="0.25">
      <c r="B1849" s="46"/>
      <c r="G1849" s="60"/>
      <c r="H1849" s="46"/>
      <c r="I1849" s="46"/>
      <c r="N1849" s="60"/>
    </row>
    <row r="1850" spans="2:14" x14ac:dyDescent="0.25">
      <c r="B1850" s="46"/>
      <c r="G1850" s="60"/>
      <c r="H1850" s="46"/>
      <c r="I1850" s="46"/>
      <c r="N1850" s="60"/>
    </row>
    <row r="1851" spans="2:14" x14ac:dyDescent="0.25">
      <c r="B1851" s="46"/>
      <c r="G1851" s="60"/>
      <c r="H1851" s="46"/>
      <c r="I1851" s="46"/>
      <c r="N1851" s="60"/>
    </row>
    <row r="1852" spans="2:14" x14ac:dyDescent="0.25">
      <c r="B1852" s="46"/>
      <c r="G1852" s="60"/>
      <c r="H1852" s="46"/>
      <c r="I1852" s="46"/>
      <c r="N1852" s="60"/>
    </row>
    <row r="1853" spans="2:14" x14ac:dyDescent="0.25">
      <c r="B1853" s="46"/>
      <c r="G1853" s="60"/>
      <c r="H1853" s="46"/>
      <c r="I1853" s="46"/>
      <c r="N1853" s="60"/>
    </row>
    <row r="1854" spans="2:14" x14ac:dyDescent="0.25">
      <c r="B1854" s="46"/>
      <c r="G1854" s="60"/>
      <c r="H1854" s="46"/>
      <c r="I1854" s="46"/>
      <c r="N1854" s="60"/>
    </row>
    <row r="1855" spans="2:14" x14ac:dyDescent="0.25">
      <c r="B1855" s="46"/>
      <c r="G1855" s="60"/>
      <c r="H1855" s="46"/>
      <c r="I1855" s="46"/>
      <c r="N1855" s="60"/>
    </row>
    <row r="1856" spans="2:14" x14ac:dyDescent="0.25">
      <c r="B1856" s="46"/>
      <c r="G1856" s="60"/>
      <c r="H1856" s="46"/>
      <c r="I1856" s="46"/>
      <c r="N1856" s="60"/>
    </row>
    <row r="1857" spans="2:14" x14ac:dyDescent="0.25">
      <c r="B1857" s="46"/>
      <c r="G1857" s="60"/>
      <c r="H1857" s="46"/>
      <c r="I1857" s="46"/>
      <c r="N1857" s="60"/>
    </row>
    <row r="1858" spans="2:14" x14ac:dyDescent="0.25">
      <c r="B1858" s="46"/>
      <c r="G1858" s="60"/>
      <c r="H1858" s="46"/>
      <c r="I1858" s="46"/>
      <c r="N1858" s="60"/>
    </row>
    <row r="1859" spans="2:14" x14ac:dyDescent="0.25">
      <c r="B1859" s="46"/>
      <c r="G1859" s="60"/>
      <c r="H1859" s="46"/>
      <c r="I1859" s="46"/>
      <c r="N1859" s="60"/>
    </row>
    <row r="1860" spans="2:14" x14ac:dyDescent="0.25">
      <c r="B1860" s="46"/>
      <c r="G1860" s="60"/>
      <c r="H1860" s="46"/>
      <c r="I1860" s="46"/>
      <c r="N1860" s="60"/>
    </row>
    <row r="1861" spans="2:14" x14ac:dyDescent="0.25">
      <c r="B1861" s="46"/>
      <c r="G1861" s="60"/>
      <c r="H1861" s="46"/>
      <c r="I1861" s="46"/>
      <c r="N1861" s="60"/>
    </row>
    <row r="1862" spans="2:14" x14ac:dyDescent="0.25">
      <c r="B1862" s="46"/>
      <c r="G1862" s="60"/>
      <c r="H1862" s="46"/>
      <c r="I1862" s="46"/>
      <c r="N1862" s="60"/>
    </row>
    <row r="1863" spans="2:14" x14ac:dyDescent="0.25">
      <c r="B1863" s="46"/>
      <c r="G1863" s="60"/>
      <c r="H1863" s="46"/>
      <c r="I1863" s="46"/>
      <c r="N1863" s="60"/>
    </row>
    <row r="1864" spans="2:14" x14ac:dyDescent="0.25">
      <c r="B1864" s="46"/>
      <c r="G1864" s="60"/>
      <c r="H1864" s="46"/>
      <c r="I1864" s="46"/>
      <c r="N1864" s="60"/>
    </row>
    <row r="1865" spans="2:14" x14ac:dyDescent="0.25">
      <c r="B1865" s="46"/>
      <c r="G1865" s="60"/>
      <c r="H1865" s="46"/>
      <c r="I1865" s="46"/>
      <c r="N1865" s="60"/>
    </row>
    <row r="1866" spans="2:14" x14ac:dyDescent="0.25">
      <c r="B1866" s="46"/>
      <c r="G1866" s="60"/>
      <c r="H1866" s="46"/>
      <c r="I1866" s="46"/>
      <c r="N1866" s="60"/>
    </row>
    <row r="1867" spans="2:14" x14ac:dyDescent="0.25">
      <c r="B1867" s="46"/>
      <c r="G1867" s="60"/>
      <c r="H1867" s="46"/>
      <c r="I1867" s="46"/>
      <c r="N1867" s="60"/>
    </row>
    <row r="1868" spans="2:14" x14ac:dyDescent="0.25">
      <c r="B1868" s="46"/>
      <c r="G1868" s="60"/>
      <c r="H1868" s="46"/>
      <c r="I1868" s="46"/>
      <c r="N1868" s="60"/>
    </row>
    <row r="1869" spans="2:14" x14ac:dyDescent="0.25">
      <c r="B1869" s="46"/>
      <c r="G1869" s="60"/>
      <c r="H1869" s="46"/>
      <c r="I1869" s="46"/>
      <c r="N1869" s="60"/>
    </row>
    <row r="1870" spans="2:14" x14ac:dyDescent="0.25">
      <c r="B1870" s="46"/>
      <c r="G1870" s="60"/>
      <c r="H1870" s="46"/>
      <c r="I1870" s="46"/>
      <c r="N1870" s="60"/>
    </row>
    <row r="1871" spans="2:14" x14ac:dyDescent="0.25">
      <c r="B1871" s="46"/>
      <c r="G1871" s="60"/>
      <c r="H1871" s="46"/>
      <c r="I1871" s="46"/>
      <c r="N1871" s="60"/>
    </row>
    <row r="1872" spans="2:14" x14ac:dyDescent="0.25">
      <c r="B1872" s="46"/>
      <c r="G1872" s="60"/>
      <c r="H1872" s="46"/>
      <c r="I1872" s="46"/>
      <c r="N1872" s="60"/>
    </row>
    <row r="1873" spans="2:14" x14ac:dyDescent="0.25">
      <c r="B1873" s="46"/>
      <c r="G1873" s="60"/>
      <c r="H1873" s="46"/>
      <c r="I1873" s="46"/>
      <c r="N1873" s="60"/>
    </row>
    <row r="1874" spans="2:14" x14ac:dyDescent="0.25">
      <c r="B1874" s="46"/>
      <c r="G1874" s="60"/>
      <c r="H1874" s="46"/>
      <c r="I1874" s="46"/>
      <c r="N1874" s="60"/>
    </row>
    <row r="1875" spans="2:14" x14ac:dyDescent="0.25">
      <c r="B1875" s="46"/>
      <c r="G1875" s="60"/>
      <c r="H1875" s="46"/>
      <c r="I1875" s="46"/>
      <c r="N1875" s="60"/>
    </row>
    <row r="1876" spans="2:14" x14ac:dyDescent="0.25">
      <c r="B1876" s="46"/>
      <c r="G1876" s="60"/>
      <c r="H1876" s="46"/>
      <c r="I1876" s="46"/>
      <c r="N1876" s="60"/>
    </row>
    <row r="1877" spans="2:14" x14ac:dyDescent="0.25">
      <c r="B1877" s="46"/>
      <c r="G1877" s="60"/>
      <c r="H1877" s="46"/>
      <c r="I1877" s="46"/>
      <c r="N1877" s="60"/>
    </row>
    <row r="1878" spans="2:14" x14ac:dyDescent="0.25">
      <c r="B1878" s="46"/>
      <c r="G1878" s="60"/>
      <c r="H1878" s="46"/>
      <c r="I1878" s="46"/>
      <c r="N1878" s="60"/>
    </row>
    <row r="1879" spans="2:14" x14ac:dyDescent="0.25">
      <c r="B1879" s="46"/>
      <c r="G1879" s="60"/>
      <c r="H1879" s="46"/>
      <c r="I1879" s="46"/>
      <c r="N1879" s="60"/>
    </row>
    <row r="1880" spans="2:14" x14ac:dyDescent="0.25">
      <c r="B1880" s="46"/>
      <c r="G1880" s="60"/>
      <c r="H1880" s="46"/>
      <c r="I1880" s="46"/>
      <c r="N1880" s="60"/>
    </row>
    <row r="1881" spans="2:14" x14ac:dyDescent="0.25">
      <c r="B1881" s="46"/>
      <c r="G1881" s="60"/>
      <c r="H1881" s="46"/>
      <c r="I1881" s="46"/>
      <c r="N1881" s="60"/>
    </row>
    <row r="1882" spans="2:14" x14ac:dyDescent="0.25">
      <c r="B1882" s="46"/>
      <c r="G1882" s="60"/>
      <c r="H1882" s="46"/>
      <c r="I1882" s="46"/>
      <c r="N1882" s="60"/>
    </row>
    <row r="1883" spans="2:14" x14ac:dyDescent="0.25">
      <c r="B1883" s="46"/>
      <c r="G1883" s="60"/>
      <c r="H1883" s="46"/>
      <c r="I1883" s="46"/>
      <c r="N1883" s="60"/>
    </row>
    <row r="1884" spans="2:14" x14ac:dyDescent="0.25">
      <c r="B1884" s="46"/>
      <c r="G1884" s="60"/>
      <c r="H1884" s="46"/>
      <c r="I1884" s="46"/>
      <c r="N1884" s="60"/>
    </row>
    <row r="1885" spans="2:14" x14ac:dyDescent="0.25">
      <c r="B1885" s="46"/>
      <c r="G1885" s="60"/>
      <c r="H1885" s="46"/>
      <c r="I1885" s="46"/>
      <c r="N1885" s="60"/>
    </row>
    <row r="1886" spans="2:14" x14ac:dyDescent="0.25">
      <c r="B1886" s="46"/>
      <c r="G1886" s="60"/>
      <c r="H1886" s="46"/>
      <c r="I1886" s="46"/>
      <c r="N1886" s="60"/>
    </row>
    <row r="1887" spans="2:14" x14ac:dyDescent="0.25">
      <c r="B1887" s="46"/>
      <c r="G1887" s="60"/>
      <c r="H1887" s="46"/>
      <c r="I1887" s="46"/>
      <c r="N1887" s="60"/>
    </row>
    <row r="1888" spans="2:14" x14ac:dyDescent="0.25">
      <c r="B1888" s="46"/>
      <c r="G1888" s="60"/>
      <c r="H1888" s="46"/>
      <c r="I1888" s="46"/>
      <c r="N1888" s="60"/>
    </row>
    <row r="1889" spans="2:14" x14ac:dyDescent="0.25">
      <c r="B1889" s="46"/>
      <c r="G1889" s="60"/>
      <c r="H1889" s="46"/>
      <c r="I1889" s="46"/>
      <c r="N1889" s="60"/>
    </row>
    <row r="1890" spans="2:14" x14ac:dyDescent="0.25">
      <c r="B1890" s="46"/>
      <c r="G1890" s="60"/>
      <c r="H1890" s="46"/>
      <c r="I1890" s="46"/>
      <c r="N1890" s="60"/>
    </row>
    <row r="1891" spans="2:14" x14ac:dyDescent="0.25">
      <c r="B1891" s="46"/>
      <c r="G1891" s="60"/>
      <c r="H1891" s="46"/>
      <c r="I1891" s="46"/>
      <c r="N1891" s="60"/>
    </row>
    <row r="1892" spans="2:14" x14ac:dyDescent="0.25">
      <c r="B1892" s="46"/>
      <c r="G1892" s="60"/>
      <c r="H1892" s="46"/>
      <c r="I1892" s="46"/>
      <c r="N1892" s="60"/>
    </row>
    <row r="1893" spans="2:14" x14ac:dyDescent="0.25">
      <c r="B1893" s="46"/>
      <c r="G1893" s="60"/>
      <c r="H1893" s="46"/>
      <c r="I1893" s="46"/>
      <c r="N1893" s="60"/>
    </row>
    <row r="1894" spans="2:14" x14ac:dyDescent="0.25">
      <c r="B1894" s="46"/>
      <c r="G1894" s="60"/>
      <c r="H1894" s="46"/>
      <c r="I1894" s="46"/>
      <c r="N1894" s="60"/>
    </row>
    <row r="1895" spans="2:14" x14ac:dyDescent="0.25">
      <c r="B1895" s="46"/>
      <c r="G1895" s="60"/>
      <c r="H1895" s="46"/>
      <c r="I1895" s="46"/>
      <c r="N1895" s="60"/>
    </row>
    <row r="1896" spans="2:14" x14ac:dyDescent="0.25">
      <c r="B1896" s="46"/>
      <c r="G1896" s="60"/>
      <c r="H1896" s="46"/>
      <c r="I1896" s="46"/>
      <c r="N1896" s="60"/>
    </row>
    <row r="1897" spans="2:14" x14ac:dyDescent="0.25">
      <c r="B1897" s="46"/>
      <c r="G1897" s="60"/>
      <c r="H1897" s="46"/>
      <c r="I1897" s="46"/>
      <c r="N1897" s="60"/>
    </row>
    <row r="1898" spans="2:14" x14ac:dyDescent="0.25">
      <c r="B1898" s="46"/>
      <c r="G1898" s="60"/>
      <c r="H1898" s="46"/>
      <c r="I1898" s="46"/>
      <c r="N1898" s="60"/>
    </row>
    <row r="1899" spans="2:14" x14ac:dyDescent="0.25">
      <c r="B1899" s="46"/>
      <c r="G1899" s="60"/>
      <c r="H1899" s="46"/>
      <c r="I1899" s="46"/>
      <c r="N1899" s="60"/>
    </row>
    <row r="1900" spans="2:14" x14ac:dyDescent="0.25">
      <c r="B1900" s="46"/>
      <c r="G1900" s="60"/>
      <c r="H1900" s="46"/>
      <c r="I1900" s="46"/>
      <c r="N1900" s="60"/>
    </row>
    <row r="1901" spans="2:14" x14ac:dyDescent="0.25">
      <c r="B1901" s="46"/>
      <c r="G1901" s="60"/>
      <c r="H1901" s="46"/>
      <c r="I1901" s="46"/>
      <c r="N1901" s="60"/>
    </row>
    <row r="1902" spans="2:14" x14ac:dyDescent="0.25">
      <c r="B1902" s="46"/>
      <c r="G1902" s="60"/>
      <c r="H1902" s="46"/>
      <c r="I1902" s="46"/>
      <c r="N1902" s="60"/>
    </row>
    <row r="1903" spans="2:14" x14ac:dyDescent="0.25">
      <c r="B1903" s="46"/>
      <c r="G1903" s="60"/>
      <c r="H1903" s="46"/>
      <c r="I1903" s="46"/>
      <c r="N1903" s="60"/>
    </row>
    <row r="1904" spans="2:14" x14ac:dyDescent="0.25">
      <c r="B1904" s="46"/>
      <c r="G1904" s="60"/>
      <c r="H1904" s="46"/>
      <c r="I1904" s="46"/>
      <c r="N1904" s="60"/>
    </row>
    <row r="1905" spans="2:14" x14ac:dyDescent="0.25">
      <c r="B1905" s="46"/>
      <c r="G1905" s="60"/>
      <c r="H1905" s="46"/>
      <c r="I1905" s="46"/>
      <c r="N1905" s="60"/>
    </row>
    <row r="1906" spans="2:14" x14ac:dyDescent="0.25">
      <c r="B1906" s="46"/>
      <c r="G1906" s="60"/>
      <c r="H1906" s="46"/>
      <c r="I1906" s="46"/>
      <c r="N1906" s="60"/>
    </row>
    <row r="1907" spans="2:14" x14ac:dyDescent="0.25">
      <c r="B1907" s="46"/>
      <c r="G1907" s="60"/>
      <c r="H1907" s="46"/>
      <c r="I1907" s="46"/>
      <c r="N1907" s="60"/>
    </row>
    <row r="1908" spans="2:14" x14ac:dyDescent="0.25">
      <c r="B1908" s="46"/>
      <c r="G1908" s="60"/>
      <c r="H1908" s="46"/>
      <c r="I1908" s="46"/>
      <c r="N1908" s="60"/>
    </row>
    <row r="1909" spans="2:14" x14ac:dyDescent="0.25">
      <c r="B1909" s="46"/>
      <c r="G1909" s="60"/>
      <c r="H1909" s="46"/>
      <c r="I1909" s="46"/>
      <c r="N1909" s="60"/>
    </row>
    <row r="1910" spans="2:14" x14ac:dyDescent="0.25">
      <c r="B1910" s="46"/>
      <c r="G1910" s="60"/>
      <c r="H1910" s="46"/>
      <c r="I1910" s="46"/>
      <c r="N1910" s="60"/>
    </row>
    <row r="1911" spans="2:14" x14ac:dyDescent="0.25">
      <c r="B1911" s="46"/>
      <c r="G1911" s="60"/>
      <c r="H1911" s="46"/>
      <c r="I1911" s="46"/>
      <c r="N1911" s="60"/>
    </row>
    <row r="1912" spans="2:14" x14ac:dyDescent="0.25">
      <c r="B1912" s="46"/>
      <c r="G1912" s="60"/>
      <c r="H1912" s="46"/>
      <c r="I1912" s="46"/>
      <c r="N1912" s="60"/>
    </row>
    <row r="1913" spans="2:14" x14ac:dyDescent="0.25">
      <c r="B1913" s="46"/>
      <c r="G1913" s="60"/>
      <c r="H1913" s="46"/>
      <c r="I1913" s="46"/>
      <c r="N1913" s="60"/>
    </row>
    <row r="1914" spans="2:14" x14ac:dyDescent="0.25">
      <c r="B1914" s="46"/>
      <c r="G1914" s="60"/>
      <c r="H1914" s="46"/>
      <c r="I1914" s="46"/>
      <c r="N1914" s="60"/>
    </row>
    <row r="1915" spans="2:14" x14ac:dyDescent="0.25">
      <c r="B1915" s="46"/>
      <c r="G1915" s="60"/>
      <c r="H1915" s="46"/>
      <c r="I1915" s="46"/>
      <c r="N1915" s="60"/>
    </row>
    <row r="1916" spans="2:14" x14ac:dyDescent="0.25">
      <c r="B1916" s="46"/>
      <c r="G1916" s="60"/>
      <c r="H1916" s="46"/>
      <c r="I1916" s="46"/>
      <c r="N1916" s="60"/>
    </row>
    <row r="1917" spans="2:14" x14ac:dyDescent="0.25">
      <c r="B1917" s="46"/>
      <c r="G1917" s="60"/>
      <c r="H1917" s="46"/>
      <c r="I1917" s="46"/>
      <c r="N1917" s="60"/>
    </row>
    <row r="1918" spans="2:14" x14ac:dyDescent="0.25">
      <c r="B1918" s="46"/>
      <c r="G1918" s="60"/>
      <c r="H1918" s="46"/>
      <c r="I1918" s="46"/>
      <c r="N1918" s="60"/>
    </row>
    <row r="1919" spans="2:14" x14ac:dyDescent="0.25">
      <c r="B1919" s="46"/>
      <c r="G1919" s="60"/>
      <c r="H1919" s="46"/>
      <c r="I1919" s="46"/>
      <c r="N1919" s="60"/>
    </row>
    <row r="1920" spans="2:14" x14ac:dyDescent="0.25">
      <c r="B1920" s="46"/>
      <c r="G1920" s="60"/>
      <c r="H1920" s="46"/>
      <c r="I1920" s="46"/>
      <c r="N1920" s="60"/>
    </row>
    <row r="1921" spans="2:14" x14ac:dyDescent="0.25">
      <c r="B1921" s="46"/>
      <c r="G1921" s="60"/>
      <c r="H1921" s="46"/>
      <c r="I1921" s="46"/>
      <c r="N1921" s="60"/>
    </row>
    <row r="1922" spans="2:14" x14ac:dyDescent="0.25">
      <c r="B1922" s="46"/>
      <c r="G1922" s="60"/>
      <c r="H1922" s="46"/>
      <c r="I1922" s="46"/>
      <c r="N1922" s="60"/>
    </row>
    <row r="1923" spans="2:14" x14ac:dyDescent="0.25">
      <c r="B1923" s="46"/>
      <c r="G1923" s="60"/>
      <c r="H1923" s="46"/>
      <c r="I1923" s="46"/>
      <c r="N1923" s="60"/>
    </row>
    <row r="1924" spans="2:14" x14ac:dyDescent="0.25">
      <c r="B1924" s="46"/>
      <c r="G1924" s="60"/>
      <c r="H1924" s="46"/>
      <c r="I1924" s="46"/>
      <c r="N1924" s="60"/>
    </row>
    <row r="1925" spans="2:14" x14ac:dyDescent="0.25">
      <c r="B1925" s="46"/>
      <c r="G1925" s="60"/>
      <c r="H1925" s="46"/>
      <c r="I1925" s="46"/>
      <c r="N1925" s="60"/>
    </row>
    <row r="1926" spans="2:14" x14ac:dyDescent="0.25">
      <c r="B1926" s="46"/>
      <c r="G1926" s="60"/>
      <c r="H1926" s="46"/>
      <c r="I1926" s="46"/>
      <c r="N1926" s="60"/>
    </row>
    <row r="1927" spans="2:14" x14ac:dyDescent="0.25">
      <c r="B1927" s="46"/>
      <c r="G1927" s="60"/>
      <c r="H1927" s="46"/>
      <c r="I1927" s="46"/>
      <c r="N1927" s="60"/>
    </row>
    <row r="1928" spans="2:14" x14ac:dyDescent="0.25">
      <c r="B1928" s="46"/>
      <c r="G1928" s="60"/>
      <c r="H1928" s="46"/>
      <c r="I1928" s="46"/>
      <c r="N1928" s="60"/>
    </row>
    <row r="1929" spans="2:14" x14ac:dyDescent="0.25">
      <c r="B1929" s="46"/>
      <c r="G1929" s="60"/>
      <c r="H1929" s="46"/>
      <c r="I1929" s="46"/>
      <c r="N1929" s="60"/>
    </row>
    <row r="1930" spans="2:14" x14ac:dyDescent="0.25">
      <c r="B1930" s="46"/>
      <c r="G1930" s="60"/>
      <c r="H1930" s="46"/>
      <c r="I1930" s="46"/>
      <c r="N1930" s="60"/>
    </row>
    <row r="1931" spans="2:14" x14ac:dyDescent="0.25">
      <c r="B1931" s="46"/>
      <c r="G1931" s="60"/>
      <c r="H1931" s="46"/>
      <c r="I1931" s="46"/>
      <c r="N1931" s="60"/>
    </row>
    <row r="1932" spans="2:14" x14ac:dyDescent="0.25">
      <c r="B1932" s="46"/>
      <c r="G1932" s="60"/>
      <c r="H1932" s="46"/>
      <c r="I1932" s="46"/>
      <c r="N1932" s="60"/>
    </row>
    <row r="1933" spans="2:14" x14ac:dyDescent="0.25">
      <c r="B1933" s="46"/>
      <c r="G1933" s="60"/>
      <c r="H1933" s="46"/>
      <c r="I1933" s="46"/>
      <c r="N1933" s="60"/>
    </row>
    <row r="1934" spans="2:14" x14ac:dyDescent="0.25">
      <c r="B1934" s="46"/>
      <c r="G1934" s="60"/>
      <c r="H1934" s="46"/>
      <c r="I1934" s="46"/>
      <c r="N1934" s="60"/>
    </row>
    <row r="1935" spans="2:14" x14ac:dyDescent="0.25">
      <c r="B1935" s="46"/>
      <c r="G1935" s="60"/>
      <c r="H1935" s="46"/>
      <c r="I1935" s="46"/>
      <c r="N1935" s="60"/>
    </row>
    <row r="1936" spans="2:14" x14ac:dyDescent="0.25">
      <c r="B1936" s="46"/>
      <c r="G1936" s="60"/>
      <c r="H1936" s="46"/>
      <c r="I1936" s="46"/>
      <c r="N1936" s="60"/>
    </row>
    <row r="1937" spans="2:14" x14ac:dyDescent="0.25">
      <c r="B1937" s="46"/>
      <c r="G1937" s="60"/>
      <c r="H1937" s="46"/>
      <c r="I1937" s="46"/>
      <c r="N1937" s="60"/>
    </row>
    <row r="1938" spans="2:14" x14ac:dyDescent="0.25">
      <c r="B1938" s="46"/>
      <c r="G1938" s="60"/>
      <c r="H1938" s="46"/>
      <c r="I1938" s="46"/>
      <c r="N1938" s="60"/>
    </row>
    <row r="1939" spans="2:14" x14ac:dyDescent="0.25">
      <c r="B1939" s="46"/>
      <c r="G1939" s="60"/>
      <c r="H1939" s="46"/>
      <c r="I1939" s="46"/>
      <c r="N1939" s="60"/>
    </row>
    <row r="1940" spans="2:14" x14ac:dyDescent="0.25">
      <c r="B1940" s="46"/>
      <c r="G1940" s="60"/>
      <c r="H1940" s="46"/>
      <c r="I1940" s="46"/>
      <c r="N1940" s="60"/>
    </row>
    <row r="1941" spans="2:14" x14ac:dyDescent="0.25">
      <c r="B1941" s="46"/>
      <c r="G1941" s="60"/>
      <c r="H1941" s="46"/>
      <c r="I1941" s="46"/>
      <c r="N1941" s="60"/>
    </row>
    <row r="1942" spans="2:14" x14ac:dyDescent="0.25">
      <c r="B1942" s="46"/>
      <c r="G1942" s="60"/>
      <c r="H1942" s="46"/>
      <c r="I1942" s="46"/>
      <c r="N1942" s="60"/>
    </row>
    <row r="1943" spans="2:14" x14ac:dyDescent="0.25">
      <c r="B1943" s="46"/>
      <c r="G1943" s="60"/>
      <c r="H1943" s="46"/>
      <c r="I1943" s="46"/>
      <c r="N1943" s="60"/>
    </row>
    <row r="1944" spans="2:14" x14ac:dyDescent="0.25">
      <c r="B1944" s="46"/>
      <c r="G1944" s="60"/>
      <c r="H1944" s="46"/>
      <c r="I1944" s="46"/>
      <c r="N1944" s="60"/>
    </row>
    <row r="1945" spans="2:14" x14ac:dyDescent="0.25">
      <c r="B1945" s="46"/>
      <c r="G1945" s="60"/>
      <c r="H1945" s="46"/>
      <c r="I1945" s="46"/>
      <c r="N1945" s="60"/>
    </row>
    <row r="1946" spans="2:14" x14ac:dyDescent="0.25">
      <c r="B1946" s="46"/>
      <c r="G1946" s="60"/>
      <c r="H1946" s="46"/>
      <c r="I1946" s="46"/>
      <c r="N1946" s="60"/>
    </row>
    <row r="1947" spans="2:14" x14ac:dyDescent="0.25">
      <c r="B1947" s="46"/>
      <c r="G1947" s="60"/>
      <c r="H1947" s="46"/>
      <c r="I1947" s="46"/>
      <c r="N1947" s="60"/>
    </row>
    <row r="1948" spans="2:14" x14ac:dyDescent="0.25">
      <c r="B1948" s="46"/>
      <c r="G1948" s="60"/>
      <c r="H1948" s="46"/>
      <c r="I1948" s="46"/>
      <c r="N1948" s="60"/>
    </row>
    <row r="1949" spans="2:14" x14ac:dyDescent="0.25">
      <c r="B1949" s="46"/>
      <c r="G1949" s="60"/>
      <c r="H1949" s="46"/>
      <c r="I1949" s="46"/>
      <c r="N1949" s="60"/>
    </row>
    <row r="1950" spans="2:14" x14ac:dyDescent="0.25">
      <c r="B1950" s="46"/>
      <c r="G1950" s="60"/>
      <c r="H1950" s="46"/>
      <c r="I1950" s="46"/>
      <c r="N1950" s="60"/>
    </row>
    <row r="1951" spans="2:14" x14ac:dyDescent="0.25">
      <c r="B1951" s="46"/>
      <c r="G1951" s="60"/>
      <c r="H1951" s="46"/>
      <c r="I1951" s="46"/>
      <c r="N1951" s="60"/>
    </row>
    <row r="1952" spans="2:14" x14ac:dyDescent="0.25">
      <c r="B1952" s="46"/>
      <c r="G1952" s="60"/>
      <c r="H1952" s="46"/>
      <c r="I1952" s="46"/>
      <c r="N1952" s="60"/>
    </row>
    <row r="1953" spans="2:14" x14ac:dyDescent="0.25">
      <c r="B1953" s="46"/>
      <c r="G1953" s="60"/>
      <c r="H1953" s="46"/>
      <c r="I1953" s="46"/>
      <c r="N1953" s="60"/>
    </row>
    <row r="1954" spans="2:14" x14ac:dyDescent="0.25">
      <c r="B1954" s="46"/>
      <c r="G1954" s="60"/>
      <c r="H1954" s="46"/>
      <c r="I1954" s="46"/>
      <c r="N1954" s="60"/>
    </row>
    <row r="1955" spans="2:14" x14ac:dyDescent="0.25">
      <c r="B1955" s="46"/>
      <c r="G1955" s="60"/>
      <c r="H1955" s="46"/>
      <c r="I1955" s="46"/>
      <c r="N1955" s="60"/>
    </row>
    <row r="1956" spans="2:14" x14ac:dyDescent="0.25">
      <c r="B1956" s="46"/>
      <c r="G1956" s="60"/>
      <c r="H1956" s="46"/>
      <c r="I1956" s="46"/>
      <c r="N1956" s="60"/>
    </row>
    <row r="1957" spans="2:14" x14ac:dyDescent="0.25">
      <c r="B1957" s="46"/>
      <c r="G1957" s="60"/>
      <c r="H1957" s="46"/>
      <c r="I1957" s="46"/>
      <c r="N1957" s="60"/>
    </row>
    <row r="1958" spans="2:14" x14ac:dyDescent="0.25">
      <c r="B1958" s="46"/>
      <c r="G1958" s="60"/>
      <c r="H1958" s="46"/>
      <c r="I1958" s="46"/>
      <c r="N1958" s="60"/>
    </row>
    <row r="1959" spans="2:14" x14ac:dyDescent="0.25">
      <c r="B1959" s="46"/>
      <c r="G1959" s="60"/>
      <c r="H1959" s="46"/>
      <c r="I1959" s="46"/>
      <c r="N1959" s="60"/>
    </row>
    <row r="1960" spans="2:14" x14ac:dyDescent="0.25">
      <c r="B1960" s="46"/>
      <c r="G1960" s="60"/>
      <c r="H1960" s="46"/>
      <c r="I1960" s="46"/>
      <c r="N1960" s="60"/>
    </row>
    <row r="1961" spans="2:14" x14ac:dyDescent="0.25">
      <c r="B1961" s="46"/>
      <c r="G1961" s="60"/>
      <c r="H1961" s="46"/>
      <c r="I1961" s="46"/>
      <c r="N1961" s="60"/>
    </row>
    <row r="1962" spans="2:14" x14ac:dyDescent="0.25">
      <c r="B1962" s="46"/>
      <c r="G1962" s="60"/>
      <c r="H1962" s="46"/>
      <c r="I1962" s="46"/>
      <c r="N1962" s="60"/>
    </row>
    <row r="1963" spans="2:14" x14ac:dyDescent="0.25">
      <c r="B1963" s="46"/>
      <c r="G1963" s="60"/>
      <c r="H1963" s="46"/>
      <c r="I1963" s="46"/>
      <c r="N1963" s="60"/>
    </row>
    <row r="1964" spans="2:14" x14ac:dyDescent="0.25">
      <c r="B1964" s="46"/>
      <c r="G1964" s="60"/>
      <c r="H1964" s="46"/>
      <c r="I1964" s="46"/>
      <c r="N1964" s="60"/>
    </row>
    <row r="1965" spans="2:14" x14ac:dyDescent="0.25">
      <c r="B1965" s="46"/>
      <c r="G1965" s="60"/>
      <c r="H1965" s="46"/>
      <c r="I1965" s="46"/>
      <c r="N1965" s="60"/>
    </row>
    <row r="1966" spans="2:14" x14ac:dyDescent="0.25">
      <c r="B1966" s="46"/>
      <c r="G1966" s="60"/>
      <c r="H1966" s="46"/>
      <c r="I1966" s="46"/>
      <c r="N1966" s="60"/>
    </row>
    <row r="1967" spans="2:14" x14ac:dyDescent="0.25">
      <c r="B1967" s="46"/>
      <c r="G1967" s="60"/>
      <c r="H1967" s="46"/>
      <c r="I1967" s="46"/>
      <c r="N1967" s="60"/>
    </row>
    <row r="1968" spans="2:14" x14ac:dyDescent="0.25">
      <c r="B1968" s="46"/>
      <c r="G1968" s="60"/>
      <c r="H1968" s="46"/>
      <c r="I1968" s="46"/>
      <c r="N1968" s="60"/>
    </row>
    <row r="1969" spans="2:14" x14ac:dyDescent="0.25">
      <c r="B1969" s="46"/>
      <c r="G1969" s="60"/>
      <c r="H1969" s="46"/>
      <c r="I1969" s="46"/>
      <c r="N1969" s="60"/>
    </row>
    <row r="1970" spans="2:14" x14ac:dyDescent="0.25">
      <c r="B1970" s="46"/>
      <c r="G1970" s="60"/>
      <c r="H1970" s="46"/>
      <c r="I1970" s="46"/>
      <c r="N1970" s="60"/>
    </row>
    <row r="1971" spans="2:14" x14ac:dyDescent="0.25">
      <c r="B1971" s="46"/>
      <c r="G1971" s="60"/>
      <c r="H1971" s="46"/>
      <c r="I1971" s="46"/>
      <c r="N1971" s="60"/>
    </row>
    <row r="1972" spans="2:14" x14ac:dyDescent="0.25">
      <c r="B1972" s="46"/>
      <c r="G1972" s="60"/>
      <c r="H1972" s="46"/>
      <c r="I1972" s="46"/>
      <c r="N1972" s="60"/>
    </row>
    <row r="1973" spans="2:14" x14ac:dyDescent="0.25">
      <c r="B1973" s="46"/>
      <c r="G1973" s="60"/>
      <c r="H1973" s="46"/>
      <c r="I1973" s="46"/>
      <c r="N1973" s="60"/>
    </row>
    <row r="1974" spans="2:14" x14ac:dyDescent="0.25">
      <c r="B1974" s="46"/>
      <c r="G1974" s="60"/>
      <c r="H1974" s="46"/>
      <c r="I1974" s="46"/>
      <c r="N1974" s="60"/>
    </row>
    <row r="1975" spans="2:14" x14ac:dyDescent="0.25">
      <c r="B1975" s="46"/>
      <c r="G1975" s="60"/>
      <c r="H1975" s="46"/>
      <c r="I1975" s="46"/>
      <c r="N1975" s="60"/>
    </row>
    <row r="1976" spans="2:14" x14ac:dyDescent="0.25">
      <c r="B1976" s="46"/>
      <c r="G1976" s="60"/>
      <c r="H1976" s="46"/>
      <c r="I1976" s="46"/>
      <c r="N1976" s="60"/>
    </row>
    <row r="1977" spans="2:14" x14ac:dyDescent="0.25">
      <c r="B1977" s="46"/>
      <c r="G1977" s="60"/>
      <c r="H1977" s="46"/>
      <c r="I1977" s="46"/>
      <c r="N1977" s="60"/>
    </row>
    <row r="1978" spans="2:14" x14ac:dyDescent="0.25">
      <c r="B1978" s="46"/>
      <c r="G1978" s="60"/>
      <c r="H1978" s="46"/>
      <c r="I1978" s="46"/>
      <c r="N1978" s="60"/>
    </row>
    <row r="1979" spans="2:14" x14ac:dyDescent="0.25">
      <c r="B1979" s="46"/>
      <c r="G1979" s="60"/>
      <c r="H1979" s="46"/>
      <c r="I1979" s="46"/>
      <c r="N1979" s="60"/>
    </row>
    <row r="1980" spans="2:14" x14ac:dyDescent="0.25">
      <c r="B1980" s="46"/>
      <c r="G1980" s="60"/>
      <c r="H1980" s="46"/>
      <c r="I1980" s="46"/>
      <c r="N1980" s="60"/>
    </row>
    <row r="1981" spans="2:14" x14ac:dyDescent="0.25">
      <c r="B1981" s="46"/>
      <c r="G1981" s="60"/>
      <c r="H1981" s="46"/>
      <c r="I1981" s="46"/>
      <c r="N1981" s="60"/>
    </row>
    <row r="1982" spans="2:14" x14ac:dyDescent="0.25">
      <c r="B1982" s="46"/>
      <c r="G1982" s="60"/>
      <c r="H1982" s="46"/>
      <c r="I1982" s="46"/>
      <c r="N1982" s="60"/>
    </row>
    <row r="1983" spans="2:14" x14ac:dyDescent="0.25">
      <c r="B1983" s="46"/>
      <c r="G1983" s="60"/>
      <c r="H1983" s="46"/>
      <c r="I1983" s="46"/>
      <c r="N1983" s="60"/>
    </row>
    <row r="1984" spans="2:14" x14ac:dyDescent="0.25">
      <c r="B1984" s="46"/>
      <c r="G1984" s="60"/>
      <c r="H1984" s="46"/>
      <c r="I1984" s="46"/>
      <c r="N1984" s="60"/>
    </row>
    <row r="1985" spans="2:14" x14ac:dyDescent="0.25">
      <c r="B1985" s="46"/>
      <c r="G1985" s="60"/>
      <c r="H1985" s="46"/>
      <c r="I1985" s="46"/>
      <c r="N1985" s="60"/>
    </row>
    <row r="1986" spans="2:14" x14ac:dyDescent="0.25">
      <c r="B1986" s="46"/>
      <c r="G1986" s="60"/>
      <c r="H1986" s="46"/>
      <c r="I1986" s="46"/>
      <c r="N1986" s="60"/>
    </row>
    <row r="1987" spans="2:14" x14ac:dyDescent="0.25">
      <c r="B1987" s="46"/>
      <c r="G1987" s="60"/>
      <c r="H1987" s="46"/>
      <c r="I1987" s="46"/>
      <c r="N1987" s="60"/>
    </row>
    <row r="1988" spans="2:14" x14ac:dyDescent="0.25">
      <c r="B1988" s="46"/>
      <c r="G1988" s="60"/>
      <c r="H1988" s="46"/>
      <c r="I1988" s="46"/>
      <c r="N1988" s="60"/>
    </row>
    <row r="1989" spans="2:14" x14ac:dyDescent="0.25">
      <c r="B1989" s="46"/>
      <c r="G1989" s="60"/>
      <c r="H1989" s="46"/>
      <c r="I1989" s="46"/>
      <c r="N1989" s="60"/>
    </row>
    <row r="1990" spans="2:14" x14ac:dyDescent="0.25">
      <c r="B1990" s="46"/>
      <c r="G1990" s="60"/>
      <c r="H1990" s="46"/>
      <c r="I1990" s="46"/>
      <c r="N1990" s="60"/>
    </row>
    <row r="1991" spans="2:14" x14ac:dyDescent="0.25">
      <c r="B1991" s="46"/>
      <c r="G1991" s="60"/>
      <c r="H1991" s="46"/>
      <c r="I1991" s="46"/>
      <c r="N1991" s="60"/>
    </row>
    <row r="1992" spans="2:14" x14ac:dyDescent="0.25">
      <c r="B1992" s="46"/>
      <c r="G1992" s="60"/>
      <c r="H1992" s="46"/>
      <c r="I1992" s="46"/>
      <c r="N1992" s="60"/>
    </row>
    <row r="1993" spans="2:14" x14ac:dyDescent="0.25">
      <c r="B1993" s="46"/>
      <c r="G1993" s="60"/>
      <c r="H1993" s="46"/>
      <c r="I1993" s="46"/>
      <c r="N1993" s="60"/>
    </row>
    <row r="1994" spans="2:14" x14ac:dyDescent="0.25">
      <c r="B1994" s="46"/>
      <c r="G1994" s="60"/>
      <c r="H1994" s="46"/>
      <c r="I1994" s="46"/>
      <c r="N1994" s="60"/>
    </row>
    <row r="1995" spans="2:14" x14ac:dyDescent="0.25">
      <c r="B1995" s="46"/>
      <c r="G1995" s="60"/>
      <c r="H1995" s="46"/>
      <c r="I1995" s="46"/>
      <c r="N1995" s="60"/>
    </row>
    <row r="1996" spans="2:14" x14ac:dyDescent="0.25">
      <c r="B1996" s="46"/>
      <c r="G1996" s="60"/>
      <c r="H1996" s="46"/>
      <c r="I1996" s="46"/>
      <c r="N1996" s="60"/>
    </row>
    <row r="1997" spans="2:14" x14ac:dyDescent="0.25">
      <c r="B1997" s="46"/>
      <c r="G1997" s="60"/>
      <c r="H1997" s="46"/>
      <c r="I1997" s="46"/>
      <c r="N1997" s="60"/>
    </row>
    <row r="1998" spans="2:14" x14ac:dyDescent="0.25">
      <c r="B1998" s="46"/>
      <c r="G1998" s="60"/>
      <c r="H1998" s="46"/>
      <c r="I1998" s="46"/>
      <c r="N1998" s="60"/>
    </row>
    <row r="1999" spans="2:14" x14ac:dyDescent="0.25">
      <c r="B1999" s="46"/>
      <c r="G1999" s="60"/>
      <c r="H1999" s="46"/>
      <c r="I1999" s="46"/>
      <c r="N1999" s="60"/>
    </row>
    <row r="2000" spans="2:14" x14ac:dyDescent="0.25">
      <c r="B2000" s="46"/>
      <c r="G2000" s="60"/>
      <c r="H2000" s="46"/>
      <c r="I2000" s="46"/>
      <c r="N2000" s="60"/>
    </row>
    <row r="2001" spans="2:14" x14ac:dyDescent="0.25">
      <c r="B2001" s="46"/>
      <c r="G2001" s="60"/>
      <c r="H2001" s="46"/>
      <c r="I2001" s="46"/>
      <c r="N2001" s="60"/>
    </row>
    <row r="2002" spans="2:14" x14ac:dyDescent="0.25">
      <c r="B2002" s="46"/>
      <c r="G2002" s="60"/>
      <c r="H2002" s="46"/>
      <c r="I2002" s="46"/>
      <c r="N2002" s="60"/>
    </row>
    <row r="2003" spans="2:14" x14ac:dyDescent="0.25">
      <c r="B2003" s="46"/>
      <c r="G2003" s="60"/>
      <c r="H2003" s="46"/>
      <c r="I2003" s="46"/>
      <c r="N2003" s="60"/>
    </row>
    <row r="2004" spans="2:14" x14ac:dyDescent="0.25">
      <c r="B2004" s="46"/>
      <c r="G2004" s="60"/>
      <c r="H2004" s="46"/>
      <c r="I2004" s="46"/>
      <c r="N2004" s="60"/>
    </row>
    <row r="2005" spans="2:14" x14ac:dyDescent="0.25">
      <c r="B2005" s="46"/>
      <c r="G2005" s="60"/>
      <c r="H2005" s="46"/>
      <c r="I2005" s="46"/>
      <c r="N2005" s="60"/>
    </row>
    <row r="2006" spans="2:14" x14ac:dyDescent="0.25">
      <c r="B2006" s="46"/>
      <c r="G2006" s="60"/>
      <c r="H2006" s="46"/>
      <c r="I2006" s="46"/>
      <c r="N2006" s="60"/>
    </row>
    <row r="2007" spans="2:14" x14ac:dyDescent="0.25">
      <c r="B2007" s="46"/>
      <c r="G2007" s="60"/>
      <c r="H2007" s="46"/>
      <c r="I2007" s="46"/>
      <c r="N2007" s="60"/>
    </row>
    <row r="2008" spans="2:14" x14ac:dyDescent="0.25">
      <c r="B2008" s="46"/>
      <c r="G2008" s="60"/>
      <c r="H2008" s="46"/>
      <c r="I2008" s="46"/>
      <c r="N2008" s="60"/>
    </row>
    <row r="2009" spans="2:14" x14ac:dyDescent="0.25">
      <c r="B2009" s="46"/>
      <c r="G2009" s="60"/>
      <c r="H2009" s="46"/>
      <c r="I2009" s="46"/>
      <c r="N2009" s="60"/>
    </row>
    <row r="2010" spans="2:14" x14ac:dyDescent="0.25">
      <c r="B2010" s="46"/>
      <c r="G2010" s="60"/>
      <c r="H2010" s="46"/>
      <c r="I2010" s="46"/>
      <c r="N2010" s="60"/>
    </row>
    <row r="2011" spans="2:14" x14ac:dyDescent="0.25">
      <c r="B2011" s="46"/>
      <c r="G2011" s="60"/>
      <c r="H2011" s="46"/>
      <c r="I2011" s="46"/>
      <c r="N2011" s="60"/>
    </row>
    <row r="2012" spans="2:14" x14ac:dyDescent="0.25">
      <c r="B2012" s="46"/>
      <c r="G2012" s="60"/>
      <c r="H2012" s="46"/>
      <c r="I2012" s="46"/>
      <c r="N2012" s="60"/>
    </row>
    <row r="2013" spans="2:14" x14ac:dyDescent="0.25">
      <c r="B2013" s="46"/>
      <c r="G2013" s="60"/>
      <c r="H2013" s="46"/>
      <c r="I2013" s="46"/>
      <c r="N2013" s="60"/>
    </row>
    <row r="2014" spans="2:14" x14ac:dyDescent="0.25">
      <c r="B2014" s="46"/>
      <c r="G2014" s="60"/>
      <c r="H2014" s="46"/>
      <c r="I2014" s="46"/>
      <c r="N2014" s="60"/>
    </row>
    <row r="2015" spans="2:14" x14ac:dyDescent="0.25">
      <c r="B2015" s="46"/>
      <c r="G2015" s="60"/>
      <c r="H2015" s="46"/>
      <c r="I2015" s="46"/>
      <c r="N2015" s="60"/>
    </row>
    <row r="2016" spans="2:14" x14ac:dyDescent="0.25">
      <c r="B2016" s="46"/>
      <c r="G2016" s="60"/>
      <c r="H2016" s="46"/>
      <c r="I2016" s="46"/>
      <c r="N2016" s="60"/>
    </row>
    <row r="2017" spans="2:14" x14ac:dyDescent="0.25">
      <c r="B2017" s="46"/>
      <c r="G2017" s="60"/>
      <c r="H2017" s="46"/>
      <c r="I2017" s="46"/>
      <c r="N2017" s="60"/>
    </row>
    <row r="2018" spans="2:14" x14ac:dyDescent="0.25">
      <c r="B2018" s="46"/>
      <c r="G2018" s="60"/>
      <c r="H2018" s="46"/>
      <c r="I2018" s="46"/>
      <c r="N2018" s="60"/>
    </row>
    <row r="2019" spans="2:14" x14ac:dyDescent="0.25">
      <c r="B2019" s="46"/>
      <c r="G2019" s="60"/>
      <c r="H2019" s="46"/>
      <c r="I2019" s="46"/>
      <c r="N2019" s="60"/>
    </row>
    <row r="2020" spans="2:14" x14ac:dyDescent="0.25">
      <c r="B2020" s="46"/>
      <c r="G2020" s="60"/>
      <c r="H2020" s="46"/>
      <c r="I2020" s="46"/>
      <c r="N2020" s="60"/>
    </row>
    <row r="2021" spans="2:14" x14ac:dyDescent="0.25">
      <c r="B2021" s="46"/>
      <c r="G2021" s="60"/>
      <c r="H2021" s="46"/>
      <c r="I2021" s="46"/>
      <c r="N2021" s="60"/>
    </row>
    <row r="2022" spans="2:14" x14ac:dyDescent="0.25">
      <c r="B2022" s="46"/>
      <c r="G2022" s="60"/>
      <c r="H2022" s="46"/>
      <c r="I2022" s="46"/>
      <c r="N2022" s="60"/>
    </row>
    <row r="2023" spans="2:14" x14ac:dyDescent="0.25">
      <c r="B2023" s="46"/>
      <c r="G2023" s="60"/>
      <c r="H2023" s="46"/>
      <c r="I2023" s="46"/>
      <c r="N2023" s="60"/>
    </row>
    <row r="2024" spans="2:14" x14ac:dyDescent="0.25">
      <c r="B2024" s="46"/>
      <c r="G2024" s="60"/>
      <c r="H2024" s="46"/>
      <c r="I2024" s="46"/>
      <c r="N2024" s="60"/>
    </row>
    <row r="2025" spans="2:14" x14ac:dyDescent="0.25">
      <c r="B2025" s="46"/>
      <c r="G2025" s="60"/>
      <c r="H2025" s="46"/>
      <c r="I2025" s="46"/>
      <c r="N2025" s="60"/>
    </row>
    <row r="2026" spans="2:14" x14ac:dyDescent="0.25">
      <c r="B2026" s="46"/>
      <c r="G2026" s="60"/>
      <c r="H2026" s="46"/>
      <c r="I2026" s="46"/>
      <c r="N2026" s="60"/>
    </row>
    <row r="2027" spans="2:14" x14ac:dyDescent="0.25">
      <c r="B2027" s="46"/>
      <c r="G2027" s="60"/>
      <c r="H2027" s="46"/>
      <c r="I2027" s="46"/>
      <c r="N2027" s="60"/>
    </row>
    <row r="2028" spans="2:14" x14ac:dyDescent="0.25">
      <c r="B2028" s="46"/>
      <c r="G2028" s="60"/>
      <c r="H2028" s="46"/>
      <c r="I2028" s="46"/>
      <c r="N2028" s="60"/>
    </row>
    <row r="2029" spans="2:14" x14ac:dyDescent="0.25">
      <c r="B2029" s="46"/>
      <c r="G2029" s="60"/>
      <c r="H2029" s="46"/>
      <c r="I2029" s="46"/>
      <c r="N2029" s="60"/>
    </row>
    <row r="2030" spans="2:14" x14ac:dyDescent="0.25">
      <c r="B2030" s="46"/>
      <c r="G2030" s="60"/>
      <c r="H2030" s="46"/>
      <c r="I2030" s="46"/>
      <c r="N2030" s="60"/>
    </row>
    <row r="2031" spans="2:14" x14ac:dyDescent="0.25">
      <c r="B2031" s="46"/>
      <c r="G2031" s="60"/>
      <c r="H2031" s="46"/>
      <c r="I2031" s="46"/>
      <c r="N2031" s="60"/>
    </row>
    <row r="2032" spans="2:14" x14ac:dyDescent="0.25">
      <c r="B2032" s="46"/>
      <c r="G2032" s="60"/>
      <c r="H2032" s="46"/>
      <c r="I2032" s="46"/>
      <c r="N2032" s="60"/>
    </row>
    <row r="2033" spans="2:14" x14ac:dyDescent="0.25">
      <c r="B2033" s="46"/>
      <c r="G2033" s="60"/>
      <c r="H2033" s="46"/>
      <c r="I2033" s="46"/>
      <c r="N2033" s="60"/>
    </row>
    <row r="2034" spans="2:14" x14ac:dyDescent="0.25">
      <c r="B2034" s="46"/>
      <c r="G2034" s="60"/>
      <c r="H2034" s="46"/>
      <c r="I2034" s="46"/>
      <c r="N2034" s="60"/>
    </row>
    <row r="2035" spans="2:14" x14ac:dyDescent="0.25">
      <c r="B2035" s="46"/>
      <c r="G2035" s="60"/>
      <c r="H2035" s="46"/>
      <c r="I2035" s="46"/>
      <c r="N2035" s="60"/>
    </row>
    <row r="2036" spans="2:14" x14ac:dyDescent="0.25">
      <c r="B2036" s="46"/>
      <c r="G2036" s="60"/>
      <c r="H2036" s="46"/>
      <c r="I2036" s="46"/>
      <c r="N2036" s="60"/>
    </row>
    <row r="2037" spans="2:14" x14ac:dyDescent="0.25">
      <c r="B2037" s="46"/>
      <c r="G2037" s="60"/>
      <c r="H2037" s="46"/>
      <c r="I2037" s="46"/>
      <c r="N2037" s="60"/>
    </row>
    <row r="2038" spans="2:14" x14ac:dyDescent="0.25">
      <c r="B2038" s="46"/>
      <c r="G2038" s="60"/>
      <c r="H2038" s="46"/>
      <c r="I2038" s="46"/>
      <c r="N2038" s="60"/>
    </row>
    <row r="2039" spans="2:14" x14ac:dyDescent="0.25">
      <c r="B2039" s="46"/>
      <c r="G2039" s="60"/>
      <c r="H2039" s="46"/>
      <c r="I2039" s="46"/>
      <c r="N2039" s="60"/>
    </row>
    <row r="2040" spans="2:14" x14ac:dyDescent="0.25">
      <c r="B2040" s="46"/>
      <c r="G2040" s="60"/>
      <c r="H2040" s="46"/>
      <c r="I2040" s="46"/>
      <c r="N2040" s="60"/>
    </row>
    <row r="2041" spans="2:14" x14ac:dyDescent="0.25">
      <c r="B2041" s="46"/>
      <c r="G2041" s="60"/>
      <c r="H2041" s="46"/>
      <c r="I2041" s="46"/>
      <c r="N2041" s="60"/>
    </row>
    <row r="2042" spans="2:14" x14ac:dyDescent="0.25">
      <c r="B2042" s="46"/>
      <c r="G2042" s="60"/>
      <c r="H2042" s="46"/>
      <c r="I2042" s="46"/>
      <c r="N2042" s="60"/>
    </row>
    <row r="2043" spans="2:14" x14ac:dyDescent="0.25">
      <c r="B2043" s="46"/>
      <c r="G2043" s="60"/>
      <c r="H2043" s="46"/>
      <c r="I2043" s="46"/>
      <c r="N2043" s="60"/>
    </row>
    <row r="2044" spans="2:14" x14ac:dyDescent="0.25">
      <c r="B2044" s="46"/>
      <c r="G2044" s="60"/>
      <c r="H2044" s="46"/>
      <c r="I2044" s="46"/>
      <c r="N2044" s="60"/>
    </row>
    <row r="2045" spans="2:14" x14ac:dyDescent="0.25">
      <c r="B2045" s="46"/>
      <c r="G2045" s="60"/>
      <c r="H2045" s="46"/>
      <c r="I2045" s="46"/>
      <c r="N2045" s="60"/>
    </row>
    <row r="2046" spans="2:14" x14ac:dyDescent="0.25">
      <c r="B2046" s="46"/>
      <c r="G2046" s="60"/>
      <c r="H2046" s="46"/>
      <c r="I2046" s="46"/>
      <c r="N2046" s="60"/>
    </row>
    <row r="2047" spans="2:14" x14ac:dyDescent="0.25">
      <c r="B2047" s="46"/>
      <c r="G2047" s="60"/>
      <c r="H2047" s="46"/>
      <c r="I2047" s="46"/>
      <c r="N2047" s="60"/>
    </row>
    <row r="2048" spans="2:14" x14ac:dyDescent="0.25">
      <c r="B2048" s="46"/>
      <c r="G2048" s="60"/>
      <c r="H2048" s="46"/>
      <c r="I2048" s="46"/>
      <c r="N2048" s="60"/>
    </row>
    <row r="2049" spans="2:14" x14ac:dyDescent="0.25">
      <c r="B2049" s="46"/>
      <c r="G2049" s="60"/>
      <c r="H2049" s="46"/>
      <c r="I2049" s="46"/>
      <c r="N2049" s="60"/>
    </row>
    <row r="2050" spans="2:14" x14ac:dyDescent="0.25">
      <c r="B2050" s="46"/>
      <c r="G2050" s="60"/>
      <c r="H2050" s="46"/>
      <c r="I2050" s="46"/>
      <c r="N2050" s="60"/>
    </row>
    <row r="2051" spans="2:14" x14ac:dyDescent="0.25">
      <c r="B2051" s="46"/>
      <c r="G2051" s="60"/>
      <c r="H2051" s="46"/>
      <c r="I2051" s="46"/>
      <c r="N2051" s="60"/>
    </row>
    <row r="2052" spans="2:14" x14ac:dyDescent="0.25">
      <c r="B2052" s="46"/>
      <c r="G2052" s="60"/>
      <c r="H2052" s="46"/>
      <c r="I2052" s="46"/>
      <c r="N2052" s="60"/>
    </row>
    <row r="2053" spans="2:14" x14ac:dyDescent="0.25">
      <c r="B2053" s="46"/>
      <c r="G2053" s="60"/>
      <c r="H2053" s="46"/>
      <c r="I2053" s="46"/>
      <c r="N2053" s="60"/>
    </row>
    <row r="2054" spans="2:14" x14ac:dyDescent="0.25">
      <c r="B2054" s="46"/>
      <c r="G2054" s="60"/>
      <c r="H2054" s="46"/>
      <c r="I2054" s="46"/>
      <c r="N2054" s="60"/>
    </row>
    <row r="2055" spans="2:14" x14ac:dyDescent="0.25">
      <c r="B2055" s="46"/>
      <c r="G2055" s="60"/>
      <c r="H2055" s="46"/>
      <c r="I2055" s="46"/>
      <c r="N2055" s="60"/>
    </row>
    <row r="2056" spans="2:14" x14ac:dyDescent="0.25">
      <c r="B2056" s="46"/>
      <c r="G2056" s="60"/>
      <c r="H2056" s="46"/>
      <c r="I2056" s="46"/>
      <c r="N2056" s="60"/>
    </row>
    <row r="2057" spans="2:14" x14ac:dyDescent="0.25">
      <c r="B2057" s="46"/>
      <c r="G2057" s="60"/>
      <c r="H2057" s="46"/>
      <c r="I2057" s="46"/>
      <c r="N2057" s="60"/>
    </row>
    <row r="2058" spans="2:14" x14ac:dyDescent="0.25">
      <c r="B2058" s="46"/>
      <c r="G2058" s="60"/>
      <c r="H2058" s="46"/>
      <c r="I2058" s="46"/>
      <c r="N2058" s="60"/>
    </row>
    <row r="2059" spans="2:14" x14ac:dyDescent="0.25">
      <c r="B2059" s="46"/>
      <c r="G2059" s="60"/>
      <c r="H2059" s="46"/>
      <c r="I2059" s="46"/>
      <c r="N2059" s="60"/>
    </row>
    <row r="2060" spans="2:14" x14ac:dyDescent="0.25">
      <c r="B2060" s="46"/>
      <c r="G2060" s="60"/>
      <c r="H2060" s="46"/>
      <c r="I2060" s="46"/>
      <c r="N2060" s="60"/>
    </row>
    <row r="2061" spans="2:14" x14ac:dyDescent="0.25">
      <c r="B2061" s="46"/>
      <c r="G2061" s="60"/>
      <c r="H2061" s="46"/>
      <c r="I2061" s="46"/>
      <c r="N2061" s="60"/>
    </row>
    <row r="2062" spans="2:14" x14ac:dyDescent="0.25">
      <c r="B2062" s="46"/>
      <c r="G2062" s="60"/>
      <c r="H2062" s="46"/>
      <c r="I2062" s="46"/>
      <c r="N2062" s="60"/>
    </row>
    <row r="2063" spans="2:14" x14ac:dyDescent="0.25">
      <c r="B2063" s="46"/>
      <c r="G2063" s="60"/>
      <c r="H2063" s="46"/>
      <c r="I2063" s="46"/>
      <c r="N2063" s="60"/>
    </row>
    <row r="2064" spans="2:14" x14ac:dyDescent="0.25">
      <c r="B2064" s="46"/>
      <c r="G2064" s="60"/>
      <c r="H2064" s="46"/>
      <c r="I2064" s="46"/>
      <c r="N2064" s="60"/>
    </row>
    <row r="2065" spans="2:14" x14ac:dyDescent="0.25">
      <c r="B2065" s="46"/>
      <c r="G2065" s="60"/>
      <c r="H2065" s="46"/>
      <c r="I2065" s="46"/>
      <c r="N2065" s="60"/>
    </row>
    <row r="2066" spans="2:14" x14ac:dyDescent="0.25">
      <c r="B2066" s="46"/>
      <c r="G2066" s="60"/>
      <c r="H2066" s="46"/>
      <c r="I2066" s="46"/>
      <c r="N2066" s="60"/>
    </row>
    <row r="2067" spans="2:14" x14ac:dyDescent="0.25">
      <c r="B2067" s="46"/>
      <c r="G2067" s="60"/>
      <c r="H2067" s="46"/>
      <c r="I2067" s="46"/>
      <c r="N2067" s="60"/>
    </row>
    <row r="2068" spans="2:14" x14ac:dyDescent="0.25">
      <c r="B2068" s="46"/>
      <c r="G2068" s="60"/>
      <c r="H2068" s="46"/>
      <c r="I2068" s="46"/>
      <c r="N2068" s="60"/>
    </row>
    <row r="2069" spans="2:14" x14ac:dyDescent="0.25">
      <c r="B2069" s="46"/>
      <c r="G2069" s="60"/>
      <c r="H2069" s="46"/>
      <c r="I2069" s="46"/>
      <c r="N2069" s="60"/>
    </row>
    <row r="2070" spans="2:14" x14ac:dyDescent="0.25">
      <c r="B2070" s="46"/>
      <c r="G2070" s="60"/>
      <c r="H2070" s="46"/>
      <c r="I2070" s="46"/>
      <c r="N2070" s="60"/>
    </row>
    <row r="2071" spans="2:14" x14ac:dyDescent="0.25">
      <c r="B2071" s="46"/>
      <c r="G2071" s="60"/>
      <c r="H2071" s="46"/>
      <c r="I2071" s="46"/>
      <c r="N2071" s="60"/>
    </row>
    <row r="2072" spans="2:14" x14ac:dyDescent="0.25">
      <c r="B2072" s="46"/>
      <c r="G2072" s="60"/>
      <c r="H2072" s="46"/>
      <c r="I2072" s="46"/>
      <c r="N2072" s="60"/>
    </row>
    <row r="2073" spans="2:14" x14ac:dyDescent="0.25">
      <c r="B2073" s="46"/>
      <c r="G2073" s="60"/>
      <c r="H2073" s="46"/>
      <c r="I2073" s="46"/>
      <c r="N2073" s="60"/>
    </row>
    <row r="2074" spans="2:14" x14ac:dyDescent="0.25">
      <c r="B2074" s="46"/>
      <c r="G2074" s="60"/>
      <c r="H2074" s="46"/>
      <c r="I2074" s="46"/>
      <c r="N2074" s="60"/>
    </row>
    <row r="2075" spans="2:14" x14ac:dyDescent="0.25">
      <c r="B2075" s="46"/>
      <c r="G2075" s="60"/>
      <c r="H2075" s="46"/>
      <c r="I2075" s="46"/>
      <c r="N2075" s="60"/>
    </row>
    <row r="2076" spans="2:14" x14ac:dyDescent="0.25">
      <c r="B2076" s="46"/>
      <c r="G2076" s="60"/>
      <c r="H2076" s="46"/>
      <c r="I2076" s="46"/>
      <c r="N2076" s="60"/>
    </row>
    <row r="2077" spans="2:14" x14ac:dyDescent="0.25">
      <c r="B2077" s="46"/>
      <c r="G2077" s="60"/>
      <c r="H2077" s="46"/>
      <c r="I2077" s="46"/>
      <c r="N2077" s="60"/>
    </row>
    <row r="2078" spans="2:14" x14ac:dyDescent="0.25">
      <c r="B2078" s="46"/>
      <c r="G2078" s="60"/>
      <c r="H2078" s="46"/>
      <c r="I2078" s="46"/>
      <c r="N2078" s="60"/>
    </row>
    <row r="2079" spans="2:14" x14ac:dyDescent="0.25">
      <c r="B2079" s="46"/>
      <c r="G2079" s="60"/>
      <c r="H2079" s="46"/>
      <c r="I2079" s="46"/>
      <c r="N2079" s="60"/>
    </row>
    <row r="2080" spans="2:14" x14ac:dyDescent="0.25">
      <c r="B2080" s="46"/>
      <c r="G2080" s="60"/>
      <c r="H2080" s="46"/>
      <c r="I2080" s="46"/>
      <c r="N2080" s="60"/>
    </row>
    <row r="2081" spans="2:14" x14ac:dyDescent="0.25">
      <c r="B2081" s="46"/>
      <c r="G2081" s="60"/>
      <c r="H2081" s="46"/>
      <c r="I2081" s="46"/>
      <c r="N2081" s="60"/>
    </row>
    <row r="2082" spans="2:14" x14ac:dyDescent="0.25">
      <c r="B2082" s="46"/>
      <c r="G2082" s="60"/>
      <c r="H2082" s="46"/>
      <c r="I2082" s="46"/>
      <c r="N2082" s="60"/>
    </row>
    <row r="2083" spans="2:14" x14ac:dyDescent="0.25">
      <c r="B2083" s="46"/>
      <c r="G2083" s="60"/>
      <c r="H2083" s="46"/>
      <c r="I2083" s="46"/>
      <c r="N2083" s="60"/>
    </row>
    <row r="2084" spans="2:14" x14ac:dyDescent="0.25">
      <c r="B2084" s="46"/>
      <c r="G2084" s="60"/>
      <c r="H2084" s="46"/>
      <c r="I2084" s="46"/>
      <c r="N2084" s="60"/>
    </row>
    <row r="2085" spans="2:14" x14ac:dyDescent="0.25">
      <c r="B2085" s="46"/>
      <c r="G2085" s="60"/>
      <c r="H2085" s="46"/>
      <c r="I2085" s="46"/>
      <c r="N2085" s="60"/>
    </row>
    <row r="2086" spans="2:14" x14ac:dyDescent="0.25">
      <c r="B2086" s="46"/>
      <c r="G2086" s="60"/>
      <c r="H2086" s="46"/>
      <c r="I2086" s="46"/>
      <c r="N2086" s="60"/>
    </row>
    <row r="2087" spans="2:14" x14ac:dyDescent="0.25">
      <c r="B2087" s="46"/>
      <c r="G2087" s="60"/>
      <c r="H2087" s="46"/>
      <c r="I2087" s="46"/>
      <c r="N2087" s="60"/>
    </row>
    <row r="2088" spans="2:14" x14ac:dyDescent="0.25">
      <c r="B2088" s="46"/>
      <c r="G2088" s="60"/>
      <c r="H2088" s="46"/>
      <c r="I2088" s="46"/>
      <c r="N2088" s="60"/>
    </row>
    <row r="2089" spans="2:14" x14ac:dyDescent="0.25">
      <c r="B2089" s="46"/>
      <c r="G2089" s="60"/>
      <c r="H2089" s="46"/>
      <c r="I2089" s="46"/>
      <c r="N2089" s="60"/>
    </row>
    <row r="2090" spans="2:14" x14ac:dyDescent="0.25">
      <c r="B2090" s="46"/>
      <c r="G2090" s="60"/>
      <c r="H2090" s="46"/>
      <c r="I2090" s="46"/>
      <c r="N2090" s="60"/>
    </row>
    <row r="2091" spans="2:14" x14ac:dyDescent="0.25">
      <c r="B2091" s="46"/>
      <c r="G2091" s="60"/>
      <c r="H2091" s="46"/>
      <c r="I2091" s="46"/>
      <c r="N2091" s="60"/>
    </row>
    <row r="2092" spans="2:14" x14ac:dyDescent="0.25">
      <c r="B2092" s="46"/>
      <c r="G2092" s="60"/>
      <c r="H2092" s="46"/>
      <c r="I2092" s="46"/>
      <c r="N2092" s="60"/>
    </row>
    <row r="2093" spans="2:14" x14ac:dyDescent="0.25">
      <c r="B2093" s="46"/>
      <c r="G2093" s="60"/>
      <c r="H2093" s="46"/>
      <c r="I2093" s="46"/>
      <c r="N2093" s="60"/>
    </row>
    <row r="2094" spans="2:14" x14ac:dyDescent="0.25">
      <c r="B2094" s="46"/>
      <c r="G2094" s="60"/>
      <c r="H2094" s="46"/>
      <c r="I2094" s="46"/>
      <c r="N2094" s="60"/>
    </row>
    <row r="2095" spans="2:14" x14ac:dyDescent="0.25">
      <c r="B2095" s="46"/>
      <c r="G2095" s="60"/>
      <c r="H2095" s="46"/>
      <c r="I2095" s="46"/>
      <c r="N2095" s="60"/>
    </row>
    <row r="2096" spans="2:14" x14ac:dyDescent="0.25">
      <c r="B2096" s="46"/>
      <c r="G2096" s="60"/>
      <c r="H2096" s="46"/>
      <c r="I2096" s="46"/>
      <c r="N2096" s="60"/>
    </row>
    <row r="2097" spans="2:14" x14ac:dyDescent="0.25">
      <c r="B2097" s="46"/>
      <c r="G2097" s="60"/>
      <c r="H2097" s="46"/>
      <c r="I2097" s="46"/>
      <c r="N2097" s="60"/>
    </row>
    <row r="2098" spans="2:14" x14ac:dyDescent="0.25">
      <c r="B2098" s="46"/>
      <c r="G2098" s="60"/>
      <c r="H2098" s="46"/>
      <c r="I2098" s="46"/>
      <c r="N2098" s="60"/>
    </row>
    <row r="2099" spans="2:14" x14ac:dyDescent="0.25">
      <c r="B2099" s="46"/>
      <c r="G2099" s="60"/>
      <c r="H2099" s="46"/>
      <c r="I2099" s="46"/>
      <c r="N2099" s="60"/>
    </row>
    <row r="2100" spans="2:14" x14ac:dyDescent="0.25">
      <c r="B2100" s="46"/>
      <c r="G2100" s="60"/>
      <c r="H2100" s="46"/>
      <c r="I2100" s="46"/>
      <c r="N2100" s="60"/>
    </row>
    <row r="2101" spans="2:14" x14ac:dyDescent="0.25">
      <c r="B2101" s="46"/>
      <c r="G2101" s="60"/>
      <c r="H2101" s="46"/>
      <c r="I2101" s="46"/>
      <c r="N2101" s="60"/>
    </row>
    <row r="2102" spans="2:14" x14ac:dyDescent="0.25">
      <c r="B2102" s="46"/>
      <c r="G2102" s="60"/>
      <c r="H2102" s="46"/>
      <c r="I2102" s="46"/>
      <c r="N2102" s="60"/>
    </row>
    <row r="2103" spans="2:14" x14ac:dyDescent="0.25">
      <c r="B2103" s="46"/>
      <c r="G2103" s="60"/>
      <c r="H2103" s="46"/>
      <c r="I2103" s="46"/>
      <c r="N2103" s="60"/>
    </row>
    <row r="2104" spans="2:14" x14ac:dyDescent="0.25">
      <c r="B2104" s="46"/>
      <c r="G2104" s="60"/>
      <c r="H2104" s="46"/>
      <c r="I2104" s="46"/>
      <c r="N2104" s="60"/>
    </row>
    <row r="2105" spans="2:14" x14ac:dyDescent="0.25">
      <c r="B2105" s="46"/>
      <c r="G2105" s="60"/>
      <c r="H2105" s="46"/>
      <c r="I2105" s="46"/>
      <c r="N2105" s="60"/>
    </row>
    <row r="2106" spans="2:14" x14ac:dyDescent="0.25">
      <c r="B2106" s="46"/>
      <c r="G2106" s="60"/>
      <c r="H2106" s="46"/>
      <c r="I2106" s="46"/>
      <c r="N2106" s="60"/>
    </row>
    <row r="2107" spans="2:14" x14ac:dyDescent="0.25">
      <c r="B2107" s="46"/>
      <c r="G2107" s="60"/>
      <c r="H2107" s="46"/>
      <c r="I2107" s="46"/>
      <c r="N2107" s="60"/>
    </row>
    <row r="2108" spans="2:14" x14ac:dyDescent="0.25">
      <c r="B2108" s="46"/>
      <c r="G2108" s="60"/>
      <c r="H2108" s="46"/>
      <c r="I2108" s="46"/>
      <c r="N2108" s="60"/>
    </row>
    <row r="2109" spans="2:14" x14ac:dyDescent="0.25">
      <c r="B2109" s="46"/>
      <c r="G2109" s="60"/>
      <c r="H2109" s="46"/>
      <c r="I2109" s="46"/>
      <c r="N2109" s="60"/>
    </row>
    <row r="2110" spans="2:14" x14ac:dyDescent="0.25">
      <c r="B2110" s="46"/>
      <c r="G2110" s="60"/>
      <c r="H2110" s="46"/>
      <c r="I2110" s="46"/>
      <c r="N2110" s="60"/>
    </row>
    <row r="2111" spans="2:14" x14ac:dyDescent="0.25">
      <c r="B2111" s="46"/>
      <c r="G2111" s="60"/>
      <c r="H2111" s="46"/>
      <c r="I2111" s="46"/>
      <c r="N2111" s="60"/>
    </row>
    <row r="2112" spans="2:14" x14ac:dyDescent="0.25">
      <c r="B2112" s="46"/>
      <c r="G2112" s="60"/>
      <c r="H2112" s="46"/>
      <c r="I2112" s="46"/>
      <c r="N2112" s="60"/>
    </row>
    <row r="2113" spans="2:14" x14ac:dyDescent="0.25">
      <c r="B2113" s="46"/>
      <c r="G2113" s="60"/>
      <c r="H2113" s="46"/>
      <c r="I2113" s="46"/>
      <c r="N2113" s="60"/>
    </row>
    <row r="2114" spans="2:14" x14ac:dyDescent="0.25">
      <c r="B2114" s="46"/>
      <c r="G2114" s="60"/>
      <c r="H2114" s="46"/>
      <c r="I2114" s="46"/>
      <c r="N2114" s="60"/>
    </row>
    <row r="2115" spans="2:14" x14ac:dyDescent="0.25">
      <c r="B2115" s="46"/>
      <c r="G2115" s="60"/>
      <c r="H2115" s="46"/>
      <c r="I2115" s="46"/>
      <c r="N2115" s="60"/>
    </row>
    <row r="2116" spans="2:14" x14ac:dyDescent="0.25">
      <c r="B2116" s="46"/>
      <c r="G2116" s="60"/>
      <c r="H2116" s="46"/>
      <c r="I2116" s="46"/>
      <c r="N2116" s="60"/>
    </row>
    <row r="2117" spans="2:14" x14ac:dyDescent="0.25">
      <c r="B2117" s="46"/>
      <c r="G2117" s="60"/>
      <c r="H2117" s="46"/>
      <c r="I2117" s="46"/>
      <c r="N2117" s="60"/>
    </row>
    <row r="2118" spans="2:14" x14ac:dyDescent="0.25">
      <c r="B2118" s="46"/>
      <c r="G2118" s="60"/>
      <c r="H2118" s="46"/>
      <c r="I2118" s="46"/>
      <c r="N2118" s="60"/>
    </row>
    <row r="2119" spans="2:14" x14ac:dyDescent="0.25">
      <c r="B2119" s="46"/>
      <c r="G2119" s="60"/>
      <c r="H2119" s="46"/>
      <c r="I2119" s="46"/>
      <c r="N2119" s="60"/>
    </row>
    <row r="2120" spans="2:14" x14ac:dyDescent="0.25">
      <c r="B2120" s="46"/>
      <c r="G2120" s="60"/>
      <c r="H2120" s="46"/>
      <c r="I2120" s="46"/>
      <c r="N2120" s="60"/>
    </row>
    <row r="2121" spans="2:14" x14ac:dyDescent="0.25">
      <c r="B2121" s="46"/>
      <c r="G2121" s="60"/>
      <c r="H2121" s="46"/>
      <c r="I2121" s="46"/>
      <c r="N2121" s="60"/>
    </row>
    <row r="2122" spans="2:14" x14ac:dyDescent="0.25">
      <c r="B2122" s="46"/>
      <c r="G2122" s="60"/>
      <c r="H2122" s="46"/>
      <c r="I2122" s="46"/>
      <c r="N2122" s="60"/>
    </row>
    <row r="2123" spans="2:14" x14ac:dyDescent="0.25">
      <c r="B2123" s="46"/>
      <c r="G2123" s="60"/>
      <c r="H2123" s="46"/>
      <c r="I2123" s="46"/>
      <c r="N2123" s="60"/>
    </row>
    <row r="2124" spans="2:14" x14ac:dyDescent="0.25">
      <c r="B2124" s="46"/>
      <c r="G2124" s="60"/>
      <c r="H2124" s="46"/>
      <c r="I2124" s="46"/>
      <c r="N2124" s="60"/>
    </row>
    <row r="2125" spans="2:14" x14ac:dyDescent="0.25">
      <c r="B2125" s="46"/>
      <c r="G2125" s="60"/>
      <c r="H2125" s="46"/>
      <c r="I2125" s="46"/>
      <c r="N2125" s="60"/>
    </row>
    <row r="2126" spans="2:14" x14ac:dyDescent="0.25">
      <c r="B2126" s="46"/>
      <c r="G2126" s="60"/>
      <c r="H2126" s="46"/>
      <c r="I2126" s="46"/>
      <c r="N2126" s="60"/>
    </row>
    <row r="2127" spans="2:14" x14ac:dyDescent="0.25">
      <c r="B2127" s="46"/>
      <c r="G2127" s="60"/>
      <c r="H2127" s="46"/>
      <c r="I2127" s="46"/>
      <c r="N2127" s="60"/>
    </row>
    <row r="2128" spans="2:14" x14ac:dyDescent="0.25">
      <c r="B2128" s="46"/>
      <c r="G2128" s="60"/>
      <c r="H2128" s="46"/>
      <c r="I2128" s="46"/>
      <c r="N2128" s="60"/>
    </row>
    <row r="2129" spans="2:14" x14ac:dyDescent="0.25">
      <c r="B2129" s="46"/>
      <c r="G2129" s="60"/>
      <c r="H2129" s="46"/>
      <c r="I2129" s="46"/>
      <c r="N2129" s="60"/>
    </row>
    <row r="2130" spans="2:14" x14ac:dyDescent="0.25">
      <c r="B2130" s="46"/>
      <c r="G2130" s="60"/>
      <c r="H2130" s="46"/>
      <c r="I2130" s="46"/>
      <c r="N2130" s="60"/>
    </row>
    <row r="2131" spans="2:14" x14ac:dyDescent="0.25">
      <c r="B2131" s="46"/>
      <c r="G2131" s="60"/>
      <c r="H2131" s="46"/>
      <c r="I2131" s="46"/>
      <c r="N2131" s="60"/>
    </row>
    <row r="2132" spans="2:14" x14ac:dyDescent="0.25">
      <c r="B2132" s="46"/>
      <c r="G2132" s="60"/>
      <c r="H2132" s="46"/>
      <c r="I2132" s="46"/>
      <c r="N2132" s="60"/>
    </row>
    <row r="2133" spans="2:14" x14ac:dyDescent="0.25">
      <c r="B2133" s="46"/>
      <c r="G2133" s="60"/>
      <c r="H2133" s="46"/>
      <c r="I2133" s="46"/>
      <c r="N2133" s="60"/>
    </row>
    <row r="2134" spans="2:14" x14ac:dyDescent="0.25">
      <c r="B2134" s="46"/>
      <c r="G2134" s="60"/>
      <c r="H2134" s="46"/>
      <c r="I2134" s="46"/>
      <c r="N2134" s="60"/>
    </row>
    <row r="2135" spans="2:14" x14ac:dyDescent="0.25">
      <c r="B2135" s="46"/>
      <c r="G2135" s="60"/>
      <c r="H2135" s="46"/>
      <c r="I2135" s="46"/>
      <c r="N2135" s="60"/>
    </row>
    <row r="2136" spans="2:14" x14ac:dyDescent="0.25">
      <c r="B2136" s="46"/>
      <c r="G2136" s="60"/>
      <c r="H2136" s="46"/>
      <c r="I2136" s="46"/>
      <c r="N2136" s="60"/>
    </row>
    <row r="2137" spans="2:14" x14ac:dyDescent="0.25">
      <c r="B2137" s="46"/>
      <c r="G2137" s="60"/>
      <c r="H2137" s="46"/>
      <c r="I2137" s="46"/>
      <c r="N2137" s="60"/>
    </row>
    <row r="2138" spans="2:14" x14ac:dyDescent="0.25">
      <c r="B2138" s="46"/>
      <c r="G2138" s="60"/>
      <c r="H2138" s="46"/>
      <c r="I2138" s="46"/>
      <c r="N2138" s="60"/>
    </row>
    <row r="2139" spans="2:14" x14ac:dyDescent="0.25">
      <c r="B2139" s="46"/>
      <c r="G2139" s="60"/>
      <c r="H2139" s="46"/>
      <c r="I2139" s="46"/>
      <c r="N2139" s="60"/>
    </row>
    <row r="2140" spans="2:14" x14ac:dyDescent="0.25">
      <c r="B2140" s="46"/>
      <c r="G2140" s="60"/>
      <c r="H2140" s="46"/>
      <c r="I2140" s="46"/>
      <c r="N2140" s="60"/>
    </row>
    <row r="2141" spans="2:14" x14ac:dyDescent="0.25">
      <c r="B2141" s="46"/>
      <c r="G2141" s="60"/>
      <c r="H2141" s="46"/>
      <c r="I2141" s="46"/>
      <c r="N2141" s="60"/>
    </row>
    <row r="2142" spans="2:14" x14ac:dyDescent="0.25">
      <c r="B2142" s="46"/>
      <c r="G2142" s="60"/>
      <c r="H2142" s="46"/>
      <c r="I2142" s="46"/>
      <c r="N2142" s="60"/>
    </row>
    <row r="2143" spans="2:14" x14ac:dyDescent="0.25">
      <c r="B2143" s="46"/>
      <c r="G2143" s="60"/>
      <c r="H2143" s="46"/>
      <c r="I2143" s="46"/>
      <c r="N2143" s="60"/>
    </row>
    <row r="2144" spans="2:14" x14ac:dyDescent="0.25">
      <c r="B2144" s="46"/>
      <c r="G2144" s="60"/>
      <c r="H2144" s="46"/>
      <c r="I2144" s="46"/>
      <c r="N2144" s="60"/>
    </row>
    <row r="2145" spans="2:14" x14ac:dyDescent="0.25">
      <c r="B2145" s="46"/>
      <c r="G2145" s="60"/>
      <c r="H2145" s="46"/>
      <c r="I2145" s="46"/>
      <c r="N2145" s="60"/>
    </row>
    <row r="2146" spans="2:14" x14ac:dyDescent="0.25">
      <c r="B2146" s="46"/>
      <c r="G2146" s="60"/>
      <c r="H2146" s="46"/>
      <c r="I2146" s="46"/>
      <c r="N2146" s="60"/>
    </row>
    <row r="2147" spans="2:14" x14ac:dyDescent="0.25">
      <c r="B2147" s="46"/>
      <c r="G2147" s="60"/>
      <c r="H2147" s="46"/>
      <c r="I2147" s="46"/>
      <c r="N2147" s="60"/>
    </row>
    <row r="2148" spans="2:14" x14ac:dyDescent="0.25">
      <c r="B2148" s="46"/>
      <c r="G2148" s="60"/>
      <c r="H2148" s="46"/>
      <c r="I2148" s="46"/>
      <c r="N2148" s="60"/>
    </row>
    <row r="2149" spans="2:14" x14ac:dyDescent="0.25">
      <c r="B2149" s="46"/>
      <c r="G2149" s="60"/>
      <c r="H2149" s="46"/>
      <c r="I2149" s="46"/>
      <c r="N2149" s="60"/>
    </row>
    <row r="2150" spans="2:14" x14ac:dyDescent="0.25">
      <c r="B2150" s="46"/>
      <c r="G2150" s="60"/>
      <c r="H2150" s="46"/>
      <c r="I2150" s="46"/>
      <c r="N2150" s="60"/>
    </row>
    <row r="2151" spans="2:14" x14ac:dyDescent="0.25">
      <c r="B2151" s="46"/>
      <c r="G2151" s="60"/>
      <c r="H2151" s="46"/>
      <c r="I2151" s="46"/>
      <c r="N2151" s="60"/>
    </row>
    <row r="2152" spans="2:14" x14ac:dyDescent="0.25">
      <c r="B2152" s="46"/>
      <c r="G2152" s="60"/>
      <c r="H2152" s="46"/>
      <c r="I2152" s="46"/>
      <c r="N2152" s="60"/>
    </row>
    <row r="2153" spans="2:14" x14ac:dyDescent="0.25">
      <c r="B2153" s="46"/>
      <c r="G2153" s="60"/>
      <c r="H2153" s="46"/>
      <c r="I2153" s="46"/>
      <c r="N2153" s="60"/>
    </row>
    <row r="2154" spans="2:14" x14ac:dyDescent="0.25">
      <c r="B2154" s="46"/>
      <c r="G2154" s="60"/>
      <c r="H2154" s="46"/>
      <c r="I2154" s="46"/>
      <c r="N2154" s="60"/>
    </row>
    <row r="2155" spans="2:14" x14ac:dyDescent="0.25">
      <c r="B2155" s="46"/>
      <c r="G2155" s="60"/>
      <c r="H2155" s="46"/>
      <c r="I2155" s="46"/>
      <c r="N2155" s="60"/>
    </row>
    <row r="2156" spans="2:14" x14ac:dyDescent="0.25">
      <c r="B2156" s="46"/>
      <c r="G2156" s="60"/>
      <c r="H2156" s="46"/>
      <c r="I2156" s="46"/>
      <c r="N2156" s="60"/>
    </row>
    <row r="2157" spans="2:14" x14ac:dyDescent="0.25">
      <c r="B2157" s="46"/>
      <c r="G2157" s="60"/>
      <c r="H2157" s="46"/>
      <c r="I2157" s="46"/>
      <c r="N2157" s="60"/>
    </row>
    <row r="2158" spans="2:14" x14ac:dyDescent="0.25">
      <c r="B2158" s="46"/>
      <c r="G2158" s="60"/>
      <c r="H2158" s="46"/>
      <c r="I2158" s="46"/>
      <c r="N2158" s="60"/>
    </row>
    <row r="2159" spans="2:14" x14ac:dyDescent="0.25">
      <c r="B2159" s="46"/>
      <c r="G2159" s="60"/>
      <c r="H2159" s="46"/>
      <c r="I2159" s="46"/>
      <c r="N2159" s="60"/>
    </row>
    <row r="2160" spans="2:14" x14ac:dyDescent="0.25">
      <c r="B2160" s="46"/>
      <c r="G2160" s="60"/>
      <c r="H2160" s="46"/>
      <c r="I2160" s="46"/>
      <c r="N2160" s="60"/>
    </row>
    <row r="2161" spans="2:14" x14ac:dyDescent="0.25">
      <c r="B2161" s="46"/>
      <c r="G2161" s="60"/>
      <c r="H2161" s="46"/>
      <c r="I2161" s="46"/>
      <c r="N2161" s="60"/>
    </row>
    <row r="2162" spans="2:14" x14ac:dyDescent="0.25">
      <c r="B2162" s="46"/>
      <c r="G2162" s="60"/>
      <c r="H2162" s="46"/>
      <c r="I2162" s="46"/>
      <c r="N2162" s="60"/>
    </row>
    <row r="2163" spans="2:14" x14ac:dyDescent="0.25">
      <c r="B2163" s="46"/>
      <c r="G2163" s="60"/>
      <c r="H2163" s="46"/>
      <c r="I2163" s="46"/>
      <c r="N2163" s="60"/>
    </row>
    <row r="2164" spans="2:14" x14ac:dyDescent="0.25">
      <c r="B2164" s="46"/>
      <c r="G2164" s="60"/>
      <c r="H2164" s="46"/>
      <c r="I2164" s="46"/>
      <c r="N2164" s="60"/>
    </row>
    <row r="2165" spans="2:14" x14ac:dyDescent="0.25">
      <c r="B2165" s="46"/>
      <c r="G2165" s="60"/>
      <c r="H2165" s="46"/>
      <c r="I2165" s="46"/>
      <c r="N2165" s="60"/>
    </row>
    <row r="2166" spans="2:14" x14ac:dyDescent="0.25">
      <c r="B2166" s="46"/>
      <c r="G2166" s="60"/>
      <c r="H2166" s="46"/>
      <c r="I2166" s="46"/>
      <c r="N2166" s="60"/>
    </row>
    <row r="2167" spans="2:14" x14ac:dyDescent="0.25">
      <c r="B2167" s="46"/>
      <c r="G2167" s="60"/>
      <c r="H2167" s="46"/>
      <c r="I2167" s="46"/>
      <c r="N2167" s="60"/>
    </row>
    <row r="2168" spans="2:14" x14ac:dyDescent="0.25">
      <c r="B2168" s="46"/>
      <c r="G2168" s="60"/>
      <c r="H2168" s="46"/>
      <c r="I2168" s="46"/>
      <c r="N2168" s="60"/>
    </row>
    <row r="2169" spans="2:14" x14ac:dyDescent="0.25">
      <c r="B2169" s="46"/>
      <c r="G2169" s="60"/>
      <c r="H2169" s="46"/>
      <c r="I2169" s="46"/>
      <c r="N2169" s="60"/>
    </row>
    <row r="2170" spans="2:14" x14ac:dyDescent="0.25">
      <c r="B2170" s="46"/>
      <c r="G2170" s="60"/>
      <c r="H2170" s="46"/>
      <c r="I2170" s="46"/>
      <c r="N2170" s="60"/>
    </row>
    <row r="2171" spans="2:14" x14ac:dyDescent="0.25">
      <c r="B2171" s="46"/>
      <c r="G2171" s="60"/>
      <c r="H2171" s="46"/>
      <c r="I2171" s="46"/>
      <c r="N2171" s="60"/>
    </row>
    <row r="2172" spans="2:14" x14ac:dyDescent="0.25">
      <c r="B2172" s="46"/>
      <c r="G2172" s="60"/>
      <c r="H2172" s="46"/>
      <c r="I2172" s="46"/>
      <c r="N2172" s="60"/>
    </row>
    <row r="2173" spans="2:14" x14ac:dyDescent="0.25">
      <c r="B2173" s="46"/>
      <c r="G2173" s="60"/>
      <c r="H2173" s="46"/>
      <c r="I2173" s="46"/>
      <c r="N2173" s="60"/>
    </row>
    <row r="2174" spans="2:14" x14ac:dyDescent="0.25">
      <c r="B2174" s="46"/>
      <c r="G2174" s="60"/>
      <c r="H2174" s="46"/>
      <c r="I2174" s="46"/>
      <c r="N2174" s="60"/>
    </row>
    <row r="2175" spans="2:14" x14ac:dyDescent="0.25">
      <c r="B2175" s="46"/>
      <c r="G2175" s="60"/>
      <c r="H2175" s="46"/>
      <c r="I2175" s="46"/>
      <c r="N2175" s="60"/>
    </row>
    <row r="2176" spans="2:14" x14ac:dyDescent="0.25">
      <c r="B2176" s="46"/>
      <c r="G2176" s="60"/>
      <c r="H2176" s="46"/>
      <c r="I2176" s="46"/>
      <c r="N2176" s="60"/>
    </row>
    <row r="2177" spans="2:14" x14ac:dyDescent="0.25">
      <c r="B2177" s="46"/>
      <c r="G2177" s="60"/>
      <c r="H2177" s="46"/>
      <c r="I2177" s="46"/>
      <c r="N2177" s="60"/>
    </row>
    <row r="2178" spans="2:14" x14ac:dyDescent="0.25">
      <c r="B2178" s="46"/>
      <c r="G2178" s="60"/>
      <c r="H2178" s="46"/>
      <c r="I2178" s="46"/>
      <c r="N2178" s="60"/>
    </row>
    <row r="2179" spans="2:14" x14ac:dyDescent="0.25">
      <c r="B2179" s="46"/>
      <c r="G2179" s="60"/>
      <c r="H2179" s="46"/>
      <c r="I2179" s="46"/>
      <c r="N2179" s="60"/>
    </row>
    <row r="2180" spans="2:14" x14ac:dyDescent="0.25">
      <c r="B2180" s="46"/>
      <c r="G2180" s="60"/>
      <c r="H2180" s="46"/>
      <c r="I2180" s="46"/>
      <c r="N2180" s="60"/>
    </row>
    <row r="2181" spans="2:14" x14ac:dyDescent="0.25">
      <c r="B2181" s="46"/>
      <c r="G2181" s="60"/>
      <c r="H2181" s="46"/>
      <c r="I2181" s="46"/>
      <c r="N2181" s="60"/>
    </row>
    <row r="2182" spans="2:14" x14ac:dyDescent="0.25">
      <c r="B2182" s="46"/>
      <c r="G2182" s="60"/>
      <c r="H2182" s="46"/>
      <c r="I2182" s="46"/>
      <c r="N2182" s="60"/>
    </row>
    <row r="2183" spans="2:14" x14ac:dyDescent="0.25">
      <c r="B2183" s="46"/>
      <c r="G2183" s="60"/>
      <c r="H2183" s="46"/>
      <c r="I2183" s="46"/>
      <c r="N2183" s="60"/>
    </row>
    <row r="2184" spans="2:14" x14ac:dyDescent="0.25">
      <c r="B2184" s="46"/>
      <c r="G2184" s="60"/>
      <c r="H2184" s="46"/>
      <c r="I2184" s="46"/>
      <c r="N2184" s="60"/>
    </row>
    <row r="2185" spans="2:14" x14ac:dyDescent="0.25">
      <c r="B2185" s="46"/>
      <c r="G2185" s="60"/>
      <c r="H2185" s="46"/>
      <c r="I2185" s="46"/>
      <c r="N2185" s="60"/>
    </row>
    <row r="2186" spans="2:14" x14ac:dyDescent="0.25">
      <c r="B2186" s="46"/>
      <c r="G2186" s="60"/>
      <c r="H2186" s="46"/>
      <c r="I2186" s="46"/>
      <c r="N2186" s="60"/>
    </row>
    <row r="2187" spans="2:14" x14ac:dyDescent="0.25">
      <c r="B2187" s="46"/>
      <c r="G2187" s="60"/>
      <c r="H2187" s="46"/>
      <c r="I2187" s="46"/>
      <c r="N2187" s="60"/>
    </row>
    <row r="2188" spans="2:14" x14ac:dyDescent="0.25">
      <c r="B2188" s="46"/>
      <c r="G2188" s="60"/>
      <c r="H2188" s="46"/>
      <c r="I2188" s="46"/>
      <c r="N2188" s="60"/>
    </row>
    <row r="2189" spans="2:14" x14ac:dyDescent="0.25">
      <c r="B2189" s="46"/>
      <c r="G2189" s="60"/>
      <c r="H2189" s="46"/>
      <c r="I2189" s="46"/>
      <c r="N2189" s="60"/>
    </row>
    <row r="2190" spans="2:14" x14ac:dyDescent="0.25">
      <c r="B2190" s="46"/>
      <c r="G2190" s="60"/>
      <c r="H2190" s="46"/>
      <c r="I2190" s="46"/>
      <c r="N2190" s="60"/>
    </row>
    <row r="2191" spans="2:14" x14ac:dyDescent="0.25">
      <c r="B2191" s="46"/>
      <c r="G2191" s="60"/>
      <c r="H2191" s="46"/>
      <c r="I2191" s="46"/>
      <c r="N2191" s="60"/>
    </row>
    <row r="2192" spans="2:14" x14ac:dyDescent="0.25">
      <c r="B2192" s="46"/>
      <c r="G2192" s="60"/>
      <c r="H2192" s="46"/>
      <c r="I2192" s="46"/>
      <c r="N2192" s="60"/>
    </row>
    <row r="2193" spans="2:14" x14ac:dyDescent="0.25">
      <c r="B2193" s="46"/>
      <c r="G2193" s="60"/>
      <c r="H2193" s="46"/>
      <c r="I2193" s="46"/>
      <c r="N2193" s="60"/>
    </row>
    <row r="2194" spans="2:14" x14ac:dyDescent="0.25">
      <c r="B2194" s="46"/>
      <c r="G2194" s="60"/>
      <c r="H2194" s="46"/>
      <c r="I2194" s="46"/>
      <c r="N2194" s="60"/>
    </row>
    <row r="2195" spans="2:14" x14ac:dyDescent="0.25">
      <c r="B2195" s="46"/>
      <c r="G2195" s="60"/>
      <c r="H2195" s="46"/>
      <c r="I2195" s="46"/>
      <c r="N2195" s="60"/>
    </row>
    <row r="2196" spans="2:14" x14ac:dyDescent="0.25">
      <c r="B2196" s="46"/>
      <c r="G2196" s="60"/>
      <c r="H2196" s="46"/>
      <c r="I2196" s="46"/>
      <c r="N2196" s="60"/>
    </row>
    <row r="2197" spans="2:14" x14ac:dyDescent="0.25">
      <c r="B2197" s="46"/>
      <c r="G2197" s="60"/>
      <c r="H2197" s="46"/>
      <c r="I2197" s="46"/>
      <c r="N2197" s="60"/>
    </row>
    <row r="2198" spans="2:14" x14ac:dyDescent="0.25">
      <c r="B2198" s="46"/>
      <c r="G2198" s="60"/>
      <c r="H2198" s="46"/>
      <c r="I2198" s="46"/>
      <c r="N2198" s="60"/>
    </row>
    <row r="2199" spans="2:14" x14ac:dyDescent="0.25">
      <c r="B2199" s="46"/>
      <c r="G2199" s="60"/>
      <c r="H2199" s="46"/>
      <c r="I2199" s="46"/>
      <c r="N2199" s="60"/>
    </row>
    <row r="2200" spans="2:14" x14ac:dyDescent="0.25">
      <c r="B2200" s="46"/>
      <c r="G2200" s="60"/>
      <c r="H2200" s="46"/>
      <c r="I2200" s="46"/>
      <c r="N2200" s="60"/>
    </row>
    <row r="2201" spans="2:14" x14ac:dyDescent="0.25">
      <c r="B2201" s="46"/>
      <c r="G2201" s="60"/>
      <c r="H2201" s="46"/>
      <c r="I2201" s="46"/>
      <c r="N2201" s="60"/>
    </row>
    <row r="2202" spans="2:14" x14ac:dyDescent="0.25">
      <c r="B2202" s="46"/>
      <c r="G2202" s="60"/>
      <c r="H2202" s="46"/>
      <c r="I2202" s="46"/>
      <c r="N2202" s="60"/>
    </row>
    <row r="2203" spans="2:14" x14ac:dyDescent="0.25">
      <c r="B2203" s="46"/>
      <c r="G2203" s="60"/>
      <c r="H2203" s="46"/>
      <c r="I2203" s="46"/>
      <c r="N2203" s="60"/>
    </row>
    <row r="2204" spans="2:14" x14ac:dyDescent="0.25">
      <c r="B2204" s="46"/>
      <c r="G2204" s="60"/>
      <c r="H2204" s="46"/>
      <c r="I2204" s="46"/>
      <c r="N2204" s="60"/>
    </row>
    <row r="2205" spans="2:14" x14ac:dyDescent="0.25">
      <c r="B2205" s="46"/>
      <c r="G2205" s="60"/>
      <c r="H2205" s="46"/>
      <c r="I2205" s="46"/>
      <c r="N2205" s="60"/>
    </row>
    <row r="2206" spans="2:14" x14ac:dyDescent="0.25">
      <c r="B2206" s="46"/>
      <c r="G2206" s="60"/>
      <c r="H2206" s="46"/>
      <c r="I2206" s="46"/>
      <c r="N2206" s="60"/>
    </row>
    <row r="2207" spans="2:14" x14ac:dyDescent="0.25">
      <c r="B2207" s="46"/>
      <c r="G2207" s="60"/>
      <c r="H2207" s="46"/>
      <c r="I2207" s="46"/>
      <c r="N2207" s="60"/>
    </row>
    <row r="2208" spans="2:14" x14ac:dyDescent="0.25">
      <c r="B2208" s="46"/>
      <c r="G2208" s="60"/>
      <c r="H2208" s="46"/>
      <c r="I2208" s="46"/>
      <c r="N2208" s="60"/>
    </row>
    <row r="2209" spans="2:14" x14ac:dyDescent="0.25">
      <c r="B2209" s="46"/>
      <c r="G2209" s="60"/>
      <c r="H2209" s="46"/>
      <c r="I2209" s="46"/>
      <c r="N2209" s="60"/>
    </row>
    <row r="2210" spans="2:14" x14ac:dyDescent="0.25">
      <c r="B2210" s="46"/>
      <c r="G2210" s="60"/>
      <c r="H2210" s="46"/>
      <c r="I2210" s="46"/>
      <c r="N2210" s="60"/>
    </row>
    <row r="2211" spans="2:14" x14ac:dyDescent="0.25">
      <c r="B2211" s="46"/>
      <c r="G2211" s="60"/>
      <c r="H2211" s="46"/>
      <c r="I2211" s="46"/>
      <c r="N2211" s="60"/>
    </row>
    <row r="2212" spans="2:14" x14ac:dyDescent="0.25">
      <c r="B2212" s="46"/>
      <c r="G2212" s="60"/>
      <c r="H2212" s="46"/>
      <c r="I2212" s="46"/>
      <c r="N2212" s="60"/>
    </row>
    <row r="2213" spans="2:14" x14ac:dyDescent="0.25">
      <c r="B2213" s="46"/>
      <c r="G2213" s="60"/>
      <c r="H2213" s="46"/>
      <c r="I2213" s="46"/>
      <c r="N2213" s="60"/>
    </row>
    <row r="2214" spans="2:14" x14ac:dyDescent="0.25">
      <c r="B2214" s="46"/>
      <c r="G2214" s="60"/>
      <c r="H2214" s="46"/>
      <c r="I2214" s="46"/>
      <c r="N2214" s="60"/>
    </row>
    <row r="2215" spans="2:14" x14ac:dyDescent="0.25">
      <c r="B2215" s="46"/>
      <c r="G2215" s="60"/>
      <c r="H2215" s="46"/>
      <c r="I2215" s="46"/>
      <c r="N2215" s="60"/>
    </row>
    <row r="2216" spans="2:14" x14ac:dyDescent="0.25">
      <c r="B2216" s="46"/>
      <c r="G2216" s="60"/>
      <c r="H2216" s="46"/>
      <c r="I2216" s="46"/>
      <c r="N2216" s="60"/>
    </row>
    <row r="2217" spans="2:14" x14ac:dyDescent="0.25">
      <c r="B2217" s="46"/>
      <c r="G2217" s="60"/>
      <c r="H2217" s="46"/>
      <c r="I2217" s="46"/>
      <c r="N2217" s="60"/>
    </row>
    <row r="2218" spans="2:14" x14ac:dyDescent="0.25">
      <c r="B2218" s="46"/>
      <c r="G2218" s="60"/>
      <c r="H2218" s="46"/>
      <c r="I2218" s="46"/>
      <c r="N2218" s="60"/>
    </row>
    <row r="2219" spans="2:14" x14ac:dyDescent="0.25">
      <c r="B2219" s="46"/>
      <c r="G2219" s="60"/>
      <c r="H2219" s="46"/>
      <c r="I2219" s="46"/>
      <c r="N2219" s="60"/>
    </row>
    <row r="2220" spans="2:14" x14ac:dyDescent="0.25">
      <c r="B2220" s="46"/>
      <c r="G2220" s="60"/>
      <c r="H2220" s="46"/>
      <c r="I2220" s="46"/>
      <c r="N2220" s="60"/>
    </row>
    <row r="2221" spans="2:14" x14ac:dyDescent="0.25">
      <c r="B2221" s="46"/>
      <c r="G2221" s="60"/>
      <c r="H2221" s="46"/>
      <c r="I2221" s="46"/>
      <c r="N2221" s="60"/>
    </row>
    <row r="2222" spans="2:14" x14ac:dyDescent="0.25">
      <c r="B2222" s="46"/>
      <c r="G2222" s="60"/>
      <c r="H2222" s="46"/>
      <c r="I2222" s="46"/>
      <c r="N2222" s="60"/>
    </row>
    <row r="2223" spans="2:14" x14ac:dyDescent="0.25">
      <c r="B2223" s="46"/>
      <c r="G2223" s="60"/>
      <c r="H2223" s="46"/>
      <c r="I2223" s="46"/>
      <c r="N2223" s="60"/>
    </row>
    <row r="2224" spans="2:14" x14ac:dyDescent="0.25">
      <c r="B2224" s="46"/>
      <c r="G2224" s="60"/>
      <c r="H2224" s="46"/>
      <c r="I2224" s="46"/>
      <c r="N2224" s="60"/>
    </row>
    <row r="2225" spans="2:14" x14ac:dyDescent="0.25">
      <c r="B2225" s="46"/>
      <c r="G2225" s="60"/>
      <c r="H2225" s="46"/>
      <c r="I2225" s="46"/>
      <c r="N2225" s="60"/>
    </row>
    <row r="2226" spans="2:14" x14ac:dyDescent="0.25">
      <c r="B2226" s="46"/>
      <c r="G2226" s="60"/>
      <c r="H2226" s="46"/>
      <c r="I2226" s="46"/>
      <c r="N2226" s="60"/>
    </row>
    <row r="2227" spans="2:14" x14ac:dyDescent="0.25">
      <c r="B2227" s="46"/>
      <c r="G2227" s="60"/>
      <c r="H2227" s="46"/>
      <c r="I2227" s="46"/>
      <c r="N2227" s="60"/>
    </row>
    <row r="2228" spans="2:14" x14ac:dyDescent="0.25">
      <c r="B2228" s="46"/>
      <c r="G2228" s="60"/>
      <c r="H2228" s="46"/>
      <c r="I2228" s="46"/>
      <c r="N2228" s="60"/>
    </row>
    <row r="2229" spans="2:14" x14ac:dyDescent="0.25">
      <c r="B2229" s="46"/>
      <c r="G2229" s="60"/>
      <c r="H2229" s="46"/>
      <c r="I2229" s="46"/>
      <c r="N2229" s="60"/>
    </row>
    <row r="2230" spans="2:14" x14ac:dyDescent="0.25">
      <c r="B2230" s="46"/>
      <c r="G2230" s="60"/>
      <c r="H2230" s="46"/>
      <c r="I2230" s="46"/>
      <c r="N2230" s="60"/>
    </row>
    <row r="2231" spans="2:14" x14ac:dyDescent="0.25">
      <c r="B2231" s="46"/>
      <c r="G2231" s="60"/>
      <c r="H2231" s="46"/>
      <c r="I2231" s="46"/>
      <c r="N2231" s="60"/>
    </row>
    <row r="2232" spans="2:14" x14ac:dyDescent="0.25">
      <c r="B2232" s="46"/>
      <c r="G2232" s="60"/>
      <c r="H2232" s="46"/>
      <c r="I2232" s="46"/>
      <c r="N2232" s="60"/>
    </row>
    <row r="2233" spans="2:14" x14ac:dyDescent="0.25">
      <c r="B2233" s="46"/>
      <c r="G2233" s="60"/>
      <c r="H2233" s="46"/>
      <c r="I2233" s="46"/>
      <c r="N2233" s="60"/>
    </row>
    <row r="2234" spans="2:14" x14ac:dyDescent="0.25">
      <c r="B2234" s="46"/>
      <c r="G2234" s="60"/>
      <c r="H2234" s="46"/>
      <c r="I2234" s="46"/>
      <c r="N2234" s="60"/>
    </row>
    <row r="2235" spans="2:14" x14ac:dyDescent="0.25">
      <c r="B2235" s="46"/>
      <c r="G2235" s="60"/>
      <c r="H2235" s="46"/>
      <c r="I2235" s="46"/>
      <c r="N2235" s="60"/>
    </row>
    <row r="2236" spans="2:14" x14ac:dyDescent="0.25">
      <c r="B2236" s="46"/>
      <c r="G2236" s="60"/>
      <c r="H2236" s="46"/>
      <c r="I2236" s="46"/>
      <c r="N2236" s="60"/>
    </row>
    <row r="2237" spans="2:14" x14ac:dyDescent="0.25">
      <c r="B2237" s="46"/>
      <c r="G2237" s="60"/>
      <c r="H2237" s="46"/>
      <c r="I2237" s="46"/>
      <c r="N2237" s="60"/>
    </row>
    <row r="2238" spans="2:14" x14ac:dyDescent="0.25">
      <c r="B2238" s="46"/>
      <c r="G2238" s="60"/>
      <c r="H2238" s="46"/>
      <c r="I2238" s="46"/>
      <c r="N2238" s="60"/>
    </row>
    <row r="2239" spans="2:14" x14ac:dyDescent="0.25">
      <c r="B2239" s="46"/>
      <c r="G2239" s="60"/>
      <c r="H2239" s="46"/>
      <c r="I2239" s="46"/>
      <c r="N2239" s="60"/>
    </row>
    <row r="2240" spans="2:14" x14ac:dyDescent="0.25">
      <c r="B2240" s="46"/>
      <c r="G2240" s="60"/>
      <c r="H2240" s="46"/>
      <c r="I2240" s="46"/>
      <c r="N2240" s="60"/>
    </row>
    <row r="2241" spans="2:14" x14ac:dyDescent="0.25">
      <c r="B2241" s="46"/>
      <c r="G2241" s="60"/>
      <c r="H2241" s="46"/>
      <c r="I2241" s="46"/>
      <c r="N2241" s="60"/>
    </row>
    <row r="2242" spans="2:14" x14ac:dyDescent="0.25">
      <c r="B2242" s="46"/>
      <c r="G2242" s="60"/>
      <c r="H2242" s="46"/>
      <c r="I2242" s="46"/>
      <c r="N2242" s="60"/>
    </row>
    <row r="2243" spans="2:14" x14ac:dyDescent="0.25">
      <c r="B2243" s="46"/>
      <c r="G2243" s="60"/>
      <c r="H2243" s="46"/>
      <c r="I2243" s="46"/>
      <c r="N2243" s="60"/>
    </row>
    <row r="2244" spans="2:14" x14ac:dyDescent="0.25">
      <c r="B2244" s="46"/>
      <c r="G2244" s="60"/>
      <c r="H2244" s="46"/>
      <c r="I2244" s="46"/>
      <c r="N2244" s="60"/>
    </row>
    <row r="2245" spans="2:14" x14ac:dyDescent="0.25">
      <c r="B2245" s="46"/>
      <c r="G2245" s="60"/>
      <c r="H2245" s="46"/>
      <c r="I2245" s="46"/>
      <c r="N2245" s="60"/>
    </row>
    <row r="2246" spans="2:14" x14ac:dyDescent="0.25">
      <c r="B2246" s="46"/>
      <c r="G2246" s="60"/>
      <c r="H2246" s="46"/>
      <c r="I2246" s="46"/>
      <c r="N2246" s="60"/>
    </row>
    <row r="2247" spans="2:14" x14ac:dyDescent="0.25">
      <c r="B2247" s="46"/>
      <c r="G2247" s="60"/>
      <c r="H2247" s="46"/>
      <c r="I2247" s="46"/>
      <c r="N2247" s="60"/>
    </row>
    <row r="2248" spans="2:14" x14ac:dyDescent="0.25">
      <c r="B2248" s="46"/>
      <c r="G2248" s="60"/>
      <c r="H2248" s="46"/>
      <c r="I2248" s="46"/>
      <c r="N2248" s="60"/>
    </row>
    <row r="2249" spans="2:14" x14ac:dyDescent="0.25">
      <c r="B2249" s="46"/>
      <c r="G2249" s="60"/>
      <c r="H2249" s="46"/>
      <c r="I2249" s="46"/>
      <c r="N2249" s="60"/>
    </row>
    <row r="2250" spans="2:14" x14ac:dyDescent="0.25">
      <c r="B2250" s="46"/>
      <c r="G2250" s="60"/>
      <c r="H2250" s="46"/>
      <c r="I2250" s="46"/>
      <c r="N2250" s="60"/>
    </row>
    <row r="2251" spans="2:14" x14ac:dyDescent="0.25">
      <c r="B2251" s="46"/>
      <c r="G2251" s="60"/>
      <c r="H2251" s="46"/>
      <c r="I2251" s="46"/>
      <c r="N2251" s="60"/>
    </row>
    <row r="2252" spans="2:14" x14ac:dyDescent="0.25">
      <c r="B2252" s="46"/>
      <c r="G2252" s="60"/>
      <c r="H2252" s="46"/>
      <c r="I2252" s="46"/>
      <c r="N2252" s="60"/>
    </row>
    <row r="2253" spans="2:14" x14ac:dyDescent="0.25">
      <c r="B2253" s="46"/>
      <c r="G2253" s="60"/>
      <c r="H2253" s="46"/>
      <c r="I2253" s="46"/>
      <c r="N2253" s="60"/>
    </row>
    <row r="2254" spans="2:14" x14ac:dyDescent="0.25">
      <c r="B2254" s="46"/>
      <c r="G2254" s="60"/>
      <c r="H2254" s="46"/>
      <c r="I2254" s="46"/>
      <c r="N2254" s="60"/>
    </row>
    <row r="2255" spans="2:14" x14ac:dyDescent="0.25">
      <c r="B2255" s="46"/>
      <c r="G2255" s="60"/>
      <c r="H2255" s="46"/>
      <c r="I2255" s="46"/>
      <c r="N2255" s="60"/>
    </row>
    <row r="2256" spans="2:14" x14ac:dyDescent="0.25">
      <c r="B2256" s="46"/>
      <c r="G2256" s="60"/>
      <c r="H2256" s="46"/>
      <c r="I2256" s="46"/>
      <c r="N2256" s="60"/>
    </row>
    <row r="2257" spans="2:14" x14ac:dyDescent="0.25">
      <c r="B2257" s="46"/>
      <c r="G2257" s="60"/>
      <c r="H2257" s="46"/>
      <c r="I2257" s="46"/>
      <c r="N2257" s="60"/>
    </row>
    <row r="2258" spans="2:14" x14ac:dyDescent="0.25">
      <c r="B2258" s="46"/>
      <c r="G2258" s="60"/>
      <c r="H2258" s="46"/>
      <c r="I2258" s="46"/>
      <c r="N2258" s="60"/>
    </row>
    <row r="2259" spans="2:14" x14ac:dyDescent="0.25">
      <c r="B2259" s="46"/>
      <c r="G2259" s="60"/>
      <c r="H2259" s="46"/>
      <c r="I2259" s="46"/>
      <c r="N2259" s="60"/>
    </row>
    <row r="2260" spans="2:14" x14ac:dyDescent="0.25">
      <c r="B2260" s="46"/>
      <c r="G2260" s="60"/>
      <c r="H2260" s="46"/>
      <c r="I2260" s="46"/>
      <c r="N2260" s="60"/>
    </row>
    <row r="2261" spans="2:14" x14ac:dyDescent="0.25">
      <c r="B2261" s="46"/>
      <c r="G2261" s="60"/>
      <c r="H2261" s="46"/>
      <c r="I2261" s="46"/>
      <c r="N2261" s="60"/>
    </row>
    <row r="2262" spans="2:14" x14ac:dyDescent="0.25">
      <c r="B2262" s="46"/>
      <c r="G2262" s="60"/>
      <c r="H2262" s="46"/>
      <c r="I2262" s="46"/>
      <c r="N2262" s="60"/>
    </row>
    <row r="2263" spans="2:14" x14ac:dyDescent="0.25">
      <c r="B2263" s="46"/>
      <c r="G2263" s="60"/>
      <c r="H2263" s="46"/>
      <c r="I2263" s="46"/>
      <c r="N2263" s="60"/>
    </row>
    <row r="2264" spans="2:14" x14ac:dyDescent="0.25">
      <c r="B2264" s="46"/>
      <c r="G2264" s="60"/>
      <c r="H2264" s="46"/>
      <c r="I2264" s="46"/>
      <c r="N2264" s="60"/>
    </row>
    <row r="2265" spans="2:14" x14ac:dyDescent="0.25">
      <c r="B2265" s="46"/>
      <c r="G2265" s="60"/>
      <c r="H2265" s="46"/>
      <c r="I2265" s="46"/>
      <c r="N2265" s="60"/>
    </row>
    <row r="2266" spans="2:14" x14ac:dyDescent="0.25">
      <c r="B2266" s="46"/>
      <c r="G2266" s="60"/>
      <c r="H2266" s="46"/>
      <c r="I2266" s="46"/>
      <c r="N2266" s="60"/>
    </row>
    <row r="2267" spans="2:14" x14ac:dyDescent="0.25">
      <c r="B2267" s="46"/>
      <c r="G2267" s="60"/>
      <c r="H2267" s="46"/>
      <c r="I2267" s="46"/>
      <c r="N2267" s="60"/>
    </row>
    <row r="2268" spans="2:14" x14ac:dyDescent="0.25">
      <c r="B2268" s="46"/>
      <c r="G2268" s="60"/>
      <c r="H2268" s="46"/>
      <c r="I2268" s="46"/>
      <c r="N2268" s="60"/>
    </row>
    <row r="2269" spans="2:14" x14ac:dyDescent="0.25">
      <c r="B2269" s="46"/>
      <c r="G2269" s="60"/>
      <c r="H2269" s="46"/>
      <c r="I2269" s="46"/>
      <c r="N2269" s="60"/>
    </row>
    <row r="2270" spans="2:14" x14ac:dyDescent="0.25">
      <c r="B2270" s="46"/>
      <c r="G2270" s="60"/>
      <c r="H2270" s="46"/>
      <c r="I2270" s="46"/>
      <c r="N2270" s="60"/>
    </row>
    <row r="2271" spans="2:14" x14ac:dyDescent="0.25">
      <c r="B2271" s="46"/>
      <c r="G2271" s="60"/>
      <c r="H2271" s="46"/>
      <c r="I2271" s="46"/>
      <c r="N2271" s="60"/>
    </row>
    <row r="2272" spans="2:14" x14ac:dyDescent="0.25">
      <c r="B2272" s="46"/>
      <c r="G2272" s="60"/>
      <c r="H2272" s="46"/>
      <c r="I2272" s="46"/>
      <c r="N2272" s="60"/>
    </row>
    <row r="2273" spans="2:14" x14ac:dyDescent="0.25">
      <c r="B2273" s="46"/>
      <c r="G2273" s="60"/>
      <c r="H2273" s="46"/>
      <c r="I2273" s="46"/>
      <c r="N2273" s="60"/>
    </row>
    <row r="2274" spans="2:14" x14ac:dyDescent="0.25">
      <c r="B2274" s="46"/>
      <c r="G2274" s="60"/>
      <c r="H2274" s="46"/>
      <c r="I2274" s="46"/>
      <c r="N2274" s="60"/>
    </row>
    <row r="2275" spans="2:14" x14ac:dyDescent="0.25">
      <c r="B2275" s="46"/>
      <c r="G2275" s="60"/>
      <c r="H2275" s="46"/>
      <c r="I2275" s="46"/>
      <c r="N2275" s="60"/>
    </row>
    <row r="2276" spans="2:14" x14ac:dyDescent="0.25">
      <c r="B2276" s="46"/>
      <c r="G2276" s="60"/>
      <c r="H2276" s="46"/>
      <c r="I2276" s="46"/>
      <c r="N2276" s="60"/>
    </row>
    <row r="2277" spans="2:14" x14ac:dyDescent="0.25">
      <c r="B2277" s="46"/>
      <c r="G2277" s="60"/>
      <c r="H2277" s="46"/>
      <c r="I2277" s="46"/>
      <c r="N2277" s="60"/>
    </row>
    <row r="2278" spans="2:14" x14ac:dyDescent="0.25">
      <c r="B2278" s="46"/>
      <c r="G2278" s="60"/>
      <c r="H2278" s="46"/>
      <c r="I2278" s="46"/>
      <c r="N2278" s="60"/>
    </row>
    <row r="2279" spans="2:14" x14ac:dyDescent="0.25">
      <c r="B2279" s="46"/>
      <c r="G2279" s="60"/>
      <c r="H2279" s="46"/>
      <c r="I2279" s="46"/>
      <c r="N2279" s="60"/>
    </row>
    <row r="2280" spans="2:14" x14ac:dyDescent="0.25">
      <c r="B2280" s="46"/>
      <c r="G2280" s="60"/>
      <c r="H2280" s="46"/>
      <c r="I2280" s="46"/>
      <c r="N2280" s="60"/>
    </row>
    <row r="2281" spans="2:14" x14ac:dyDescent="0.25">
      <c r="B2281" s="46"/>
      <c r="G2281" s="60"/>
      <c r="H2281" s="46"/>
      <c r="I2281" s="46"/>
      <c r="N2281" s="60"/>
    </row>
    <row r="2282" spans="2:14" x14ac:dyDescent="0.25">
      <c r="B2282" s="46"/>
      <c r="G2282" s="60"/>
      <c r="H2282" s="46"/>
      <c r="I2282" s="46"/>
      <c r="N2282" s="60"/>
    </row>
    <row r="2283" spans="2:14" x14ac:dyDescent="0.25">
      <c r="B2283" s="46"/>
      <c r="G2283" s="60"/>
      <c r="H2283" s="46"/>
      <c r="I2283" s="46"/>
      <c r="N2283" s="60"/>
    </row>
    <row r="2284" spans="2:14" x14ac:dyDescent="0.25">
      <c r="B2284" s="46"/>
      <c r="G2284" s="60"/>
      <c r="H2284" s="46"/>
      <c r="I2284" s="46"/>
      <c r="N2284" s="60"/>
    </row>
    <row r="2285" spans="2:14" x14ac:dyDescent="0.25">
      <c r="B2285" s="46"/>
      <c r="G2285" s="60"/>
      <c r="H2285" s="46"/>
      <c r="I2285" s="46"/>
      <c r="N2285" s="60"/>
    </row>
    <row r="2286" spans="2:14" x14ac:dyDescent="0.25">
      <c r="B2286" s="46"/>
      <c r="G2286" s="60"/>
      <c r="H2286" s="46"/>
      <c r="I2286" s="46"/>
      <c r="N2286" s="60"/>
    </row>
    <row r="2287" spans="2:14" x14ac:dyDescent="0.25">
      <c r="B2287" s="46"/>
      <c r="G2287" s="60"/>
      <c r="H2287" s="46"/>
      <c r="I2287" s="46"/>
      <c r="N2287" s="60"/>
    </row>
    <row r="2288" spans="2:14" x14ac:dyDescent="0.25">
      <c r="B2288" s="46"/>
      <c r="G2288" s="60"/>
      <c r="H2288" s="46"/>
      <c r="I2288" s="46"/>
      <c r="N2288" s="60"/>
    </row>
    <row r="2289" spans="2:14" x14ac:dyDescent="0.25">
      <c r="B2289" s="46"/>
      <c r="G2289" s="60"/>
      <c r="H2289" s="46"/>
      <c r="I2289" s="46"/>
      <c r="N2289" s="60"/>
    </row>
    <row r="2290" spans="2:14" x14ac:dyDescent="0.25">
      <c r="B2290" s="46"/>
      <c r="G2290" s="60"/>
      <c r="H2290" s="46"/>
      <c r="I2290" s="46"/>
      <c r="N2290" s="60"/>
    </row>
    <row r="2291" spans="2:14" x14ac:dyDescent="0.25">
      <c r="B2291" s="46"/>
      <c r="G2291" s="60"/>
      <c r="H2291" s="46"/>
      <c r="I2291" s="46"/>
      <c r="N2291" s="60"/>
    </row>
    <row r="2292" spans="2:14" x14ac:dyDescent="0.25">
      <c r="B2292" s="46"/>
      <c r="G2292" s="60"/>
      <c r="H2292" s="46"/>
      <c r="I2292" s="46"/>
      <c r="N2292" s="60"/>
    </row>
    <row r="2293" spans="2:14" x14ac:dyDescent="0.25">
      <c r="B2293" s="46"/>
      <c r="G2293" s="60"/>
      <c r="H2293" s="46"/>
      <c r="I2293" s="46"/>
      <c r="N2293" s="60"/>
    </row>
    <row r="2294" spans="2:14" x14ac:dyDescent="0.25">
      <c r="B2294" s="46"/>
      <c r="G2294" s="60"/>
      <c r="H2294" s="46"/>
      <c r="I2294" s="46"/>
      <c r="N2294" s="60"/>
    </row>
    <row r="2295" spans="2:14" x14ac:dyDescent="0.25">
      <c r="B2295" s="46"/>
      <c r="G2295" s="60"/>
      <c r="H2295" s="46"/>
      <c r="I2295" s="46"/>
      <c r="N2295" s="60"/>
    </row>
    <row r="2296" spans="2:14" x14ac:dyDescent="0.25">
      <c r="B2296" s="46"/>
      <c r="G2296" s="60"/>
      <c r="H2296" s="46"/>
      <c r="I2296" s="46"/>
      <c r="N2296" s="60"/>
    </row>
    <row r="2297" spans="2:14" x14ac:dyDescent="0.25">
      <c r="B2297" s="46"/>
      <c r="G2297" s="60"/>
      <c r="H2297" s="46"/>
      <c r="I2297" s="46"/>
      <c r="N2297" s="60"/>
    </row>
    <row r="2298" spans="2:14" x14ac:dyDescent="0.25">
      <c r="B2298" s="46"/>
      <c r="G2298" s="60"/>
      <c r="H2298" s="46"/>
      <c r="I2298" s="46"/>
      <c r="N2298" s="60"/>
    </row>
    <row r="2299" spans="2:14" x14ac:dyDescent="0.25">
      <c r="B2299" s="46"/>
      <c r="G2299" s="60"/>
      <c r="H2299" s="46"/>
      <c r="I2299" s="46"/>
      <c r="N2299" s="60"/>
    </row>
    <row r="2300" spans="2:14" x14ac:dyDescent="0.25">
      <c r="B2300" s="46"/>
      <c r="G2300" s="60"/>
      <c r="H2300" s="46"/>
      <c r="I2300" s="46"/>
      <c r="N2300" s="60"/>
    </row>
    <row r="2301" spans="2:14" x14ac:dyDescent="0.25">
      <c r="B2301" s="46"/>
      <c r="G2301" s="60"/>
      <c r="H2301" s="46"/>
      <c r="I2301" s="46"/>
      <c r="N2301" s="60"/>
    </row>
    <row r="2302" spans="2:14" x14ac:dyDescent="0.25">
      <c r="B2302" s="46"/>
      <c r="G2302" s="60"/>
      <c r="H2302" s="46"/>
      <c r="I2302" s="46"/>
      <c r="N2302" s="60"/>
    </row>
    <row r="2303" spans="2:14" x14ac:dyDescent="0.25">
      <c r="B2303" s="46"/>
      <c r="G2303" s="60"/>
      <c r="H2303" s="46"/>
      <c r="I2303" s="46"/>
      <c r="N2303" s="60"/>
    </row>
    <row r="2304" spans="2:14" x14ac:dyDescent="0.25">
      <c r="B2304" s="46"/>
      <c r="G2304" s="60"/>
      <c r="H2304" s="46"/>
      <c r="I2304" s="46"/>
      <c r="N2304" s="60"/>
    </row>
    <row r="2305" spans="2:14" x14ac:dyDescent="0.25">
      <c r="B2305" s="46"/>
      <c r="G2305" s="60"/>
      <c r="H2305" s="46"/>
      <c r="I2305" s="46"/>
      <c r="N2305" s="60"/>
    </row>
    <row r="2306" spans="2:14" x14ac:dyDescent="0.25">
      <c r="B2306" s="46"/>
      <c r="G2306" s="60"/>
      <c r="H2306" s="46"/>
      <c r="I2306" s="46"/>
      <c r="N2306" s="60"/>
    </row>
    <row r="2307" spans="2:14" x14ac:dyDescent="0.25">
      <c r="B2307" s="46"/>
      <c r="G2307" s="60"/>
      <c r="H2307" s="46"/>
      <c r="I2307" s="46"/>
      <c r="N2307" s="60"/>
    </row>
    <row r="2308" spans="2:14" x14ac:dyDescent="0.25">
      <c r="B2308" s="46"/>
      <c r="G2308" s="60"/>
      <c r="H2308" s="46"/>
      <c r="I2308" s="46"/>
      <c r="N2308" s="60"/>
    </row>
    <row r="2309" spans="2:14" x14ac:dyDescent="0.25">
      <c r="B2309" s="46"/>
      <c r="G2309" s="60"/>
      <c r="H2309" s="46"/>
      <c r="I2309" s="46"/>
      <c r="N2309" s="60"/>
    </row>
    <row r="2310" spans="2:14" x14ac:dyDescent="0.25">
      <c r="B2310" s="46"/>
      <c r="G2310" s="60"/>
      <c r="H2310" s="46"/>
      <c r="I2310" s="46"/>
      <c r="N2310" s="60"/>
    </row>
    <row r="2311" spans="2:14" x14ac:dyDescent="0.25">
      <c r="B2311" s="46"/>
      <c r="G2311" s="60"/>
      <c r="H2311" s="46"/>
      <c r="I2311" s="46"/>
      <c r="N2311" s="60"/>
    </row>
    <row r="2312" spans="2:14" x14ac:dyDescent="0.25">
      <c r="B2312" s="46"/>
      <c r="G2312" s="60"/>
      <c r="H2312" s="46"/>
      <c r="I2312" s="46"/>
      <c r="N2312" s="60"/>
    </row>
    <row r="2313" spans="2:14" x14ac:dyDescent="0.25">
      <c r="B2313" s="46"/>
      <c r="G2313" s="60"/>
      <c r="H2313" s="46"/>
      <c r="I2313" s="46"/>
      <c r="N2313" s="60"/>
    </row>
    <row r="2314" spans="2:14" x14ac:dyDescent="0.25">
      <c r="B2314" s="46"/>
      <c r="G2314" s="60"/>
      <c r="H2314" s="46"/>
      <c r="I2314" s="46"/>
      <c r="N2314" s="60"/>
    </row>
    <row r="2315" spans="2:14" x14ac:dyDescent="0.25">
      <c r="B2315" s="46"/>
      <c r="G2315" s="60"/>
      <c r="H2315" s="46"/>
      <c r="I2315" s="46"/>
      <c r="N2315" s="60"/>
    </row>
    <row r="2316" spans="2:14" x14ac:dyDescent="0.25">
      <c r="B2316" s="46"/>
      <c r="G2316" s="60"/>
      <c r="H2316" s="46"/>
      <c r="I2316" s="46"/>
      <c r="N2316" s="60"/>
    </row>
    <row r="2317" spans="2:14" x14ac:dyDescent="0.25">
      <c r="B2317" s="46"/>
      <c r="G2317" s="60"/>
      <c r="H2317" s="46"/>
      <c r="I2317" s="46"/>
      <c r="N2317" s="60"/>
    </row>
    <row r="2318" spans="2:14" x14ac:dyDescent="0.25">
      <c r="B2318" s="46"/>
      <c r="G2318" s="60"/>
      <c r="H2318" s="46"/>
      <c r="I2318" s="46"/>
      <c r="N2318" s="60"/>
    </row>
    <row r="2319" spans="2:14" x14ac:dyDescent="0.25">
      <c r="B2319" s="46"/>
      <c r="G2319" s="60"/>
      <c r="H2319" s="46"/>
      <c r="I2319" s="46"/>
      <c r="N2319" s="60"/>
    </row>
    <row r="2320" spans="2:14" x14ac:dyDescent="0.25">
      <c r="B2320" s="46"/>
      <c r="G2320" s="60"/>
      <c r="H2320" s="46"/>
      <c r="I2320" s="46"/>
      <c r="N2320" s="60"/>
    </row>
    <row r="2321" spans="2:14" x14ac:dyDescent="0.25">
      <c r="B2321" s="46"/>
      <c r="G2321" s="60"/>
      <c r="H2321" s="46"/>
      <c r="I2321" s="46"/>
      <c r="N2321" s="60"/>
    </row>
    <row r="2322" spans="2:14" x14ac:dyDescent="0.25">
      <c r="B2322" s="46"/>
      <c r="G2322" s="60"/>
      <c r="H2322" s="46"/>
      <c r="I2322" s="46"/>
      <c r="N2322" s="60"/>
    </row>
    <row r="2323" spans="2:14" x14ac:dyDescent="0.25">
      <c r="B2323" s="46"/>
      <c r="G2323" s="60"/>
      <c r="H2323" s="46"/>
      <c r="I2323" s="46"/>
      <c r="N2323" s="60"/>
    </row>
    <row r="2324" spans="2:14" x14ac:dyDescent="0.25">
      <c r="B2324" s="46"/>
      <c r="G2324" s="60"/>
      <c r="H2324" s="46"/>
      <c r="I2324" s="46"/>
      <c r="N2324" s="60"/>
    </row>
    <row r="2325" spans="2:14" x14ac:dyDescent="0.25">
      <c r="B2325" s="46"/>
      <c r="G2325" s="60"/>
      <c r="H2325" s="46"/>
      <c r="I2325" s="46"/>
      <c r="N2325" s="60"/>
    </row>
    <row r="2326" spans="2:14" x14ac:dyDescent="0.25">
      <c r="B2326" s="46"/>
      <c r="G2326" s="60"/>
      <c r="H2326" s="46"/>
      <c r="I2326" s="46"/>
      <c r="N2326" s="60"/>
    </row>
    <row r="2327" spans="2:14" x14ac:dyDescent="0.25">
      <c r="B2327" s="46"/>
      <c r="G2327" s="60"/>
      <c r="H2327" s="46"/>
      <c r="I2327" s="46"/>
      <c r="N2327" s="60"/>
    </row>
    <row r="2328" spans="2:14" x14ac:dyDescent="0.25">
      <c r="B2328" s="46"/>
      <c r="G2328" s="60"/>
      <c r="H2328" s="46"/>
      <c r="I2328" s="46"/>
      <c r="N2328" s="60"/>
    </row>
    <row r="2329" spans="2:14" x14ac:dyDescent="0.25">
      <c r="B2329" s="46"/>
      <c r="G2329" s="60"/>
      <c r="H2329" s="46"/>
      <c r="I2329" s="46"/>
      <c r="N2329" s="60"/>
    </row>
    <row r="2330" spans="2:14" x14ac:dyDescent="0.25">
      <c r="B2330" s="46"/>
      <c r="G2330" s="60"/>
      <c r="H2330" s="46"/>
      <c r="I2330" s="46"/>
      <c r="N2330" s="60"/>
    </row>
    <row r="2331" spans="2:14" x14ac:dyDescent="0.25">
      <c r="B2331" s="46"/>
      <c r="G2331" s="60"/>
      <c r="H2331" s="46"/>
      <c r="I2331" s="46"/>
      <c r="N2331" s="60"/>
    </row>
    <row r="2332" spans="2:14" x14ac:dyDescent="0.25">
      <c r="B2332" s="46"/>
      <c r="G2332" s="60"/>
      <c r="H2332" s="46"/>
      <c r="I2332" s="46"/>
      <c r="N2332" s="60"/>
    </row>
    <row r="2333" spans="2:14" x14ac:dyDescent="0.25">
      <c r="B2333" s="46"/>
      <c r="G2333" s="60"/>
      <c r="H2333" s="46"/>
      <c r="I2333" s="46"/>
      <c r="N2333" s="60"/>
    </row>
    <row r="2334" spans="2:14" x14ac:dyDescent="0.25">
      <c r="B2334" s="46"/>
      <c r="G2334" s="60"/>
      <c r="H2334" s="46"/>
      <c r="I2334" s="46"/>
      <c r="N2334" s="60"/>
    </row>
    <row r="2335" spans="2:14" x14ac:dyDescent="0.25">
      <c r="B2335" s="46"/>
      <c r="G2335" s="60"/>
      <c r="H2335" s="46"/>
      <c r="I2335" s="46"/>
      <c r="N2335" s="60"/>
    </row>
    <row r="2336" spans="2:14" x14ac:dyDescent="0.25">
      <c r="B2336" s="46"/>
      <c r="G2336" s="60"/>
      <c r="H2336" s="46"/>
      <c r="I2336" s="46"/>
      <c r="N2336" s="60"/>
    </row>
    <row r="2337" spans="2:14" x14ac:dyDescent="0.25">
      <c r="B2337" s="46"/>
      <c r="G2337" s="60"/>
      <c r="H2337" s="46"/>
      <c r="I2337" s="46"/>
      <c r="N2337" s="60"/>
    </row>
    <row r="2338" spans="2:14" x14ac:dyDescent="0.25">
      <c r="B2338" s="46"/>
      <c r="G2338" s="60"/>
      <c r="H2338" s="46"/>
      <c r="I2338" s="46"/>
      <c r="N2338" s="60"/>
    </row>
    <row r="2339" spans="2:14" x14ac:dyDescent="0.25">
      <c r="B2339" s="46"/>
      <c r="G2339" s="60"/>
      <c r="H2339" s="46"/>
      <c r="I2339" s="46"/>
      <c r="N2339" s="60"/>
    </row>
    <row r="2340" spans="2:14" x14ac:dyDescent="0.25">
      <c r="B2340" s="46"/>
      <c r="G2340" s="60"/>
      <c r="H2340" s="46"/>
      <c r="I2340" s="46"/>
      <c r="N2340" s="60"/>
    </row>
    <row r="2341" spans="2:14" x14ac:dyDescent="0.25">
      <c r="B2341" s="46"/>
      <c r="G2341" s="60"/>
      <c r="H2341" s="46"/>
      <c r="I2341" s="46"/>
      <c r="N2341" s="60"/>
    </row>
    <row r="2342" spans="2:14" x14ac:dyDescent="0.25">
      <c r="B2342" s="46"/>
      <c r="G2342" s="60"/>
      <c r="H2342" s="46"/>
      <c r="I2342" s="46"/>
      <c r="N2342" s="60"/>
    </row>
    <row r="2343" spans="2:14" x14ac:dyDescent="0.25">
      <c r="B2343" s="46"/>
      <c r="G2343" s="60"/>
      <c r="H2343" s="46"/>
      <c r="I2343" s="46"/>
      <c r="N2343" s="60"/>
    </row>
    <row r="2344" spans="2:14" x14ac:dyDescent="0.25">
      <c r="B2344" s="46"/>
      <c r="G2344" s="60"/>
      <c r="H2344" s="46"/>
      <c r="I2344" s="46"/>
      <c r="N2344" s="60"/>
    </row>
    <row r="2345" spans="2:14" x14ac:dyDescent="0.25">
      <c r="B2345" s="46"/>
      <c r="G2345" s="60"/>
      <c r="H2345" s="46"/>
      <c r="I2345" s="46"/>
      <c r="N2345" s="60"/>
    </row>
    <row r="2346" spans="2:14" x14ac:dyDescent="0.25">
      <c r="B2346" s="46"/>
      <c r="G2346" s="60"/>
      <c r="H2346" s="46"/>
      <c r="I2346" s="46"/>
      <c r="N2346" s="60"/>
    </row>
    <row r="2347" spans="2:14" x14ac:dyDescent="0.25">
      <c r="B2347" s="46"/>
      <c r="G2347" s="60"/>
      <c r="H2347" s="46"/>
      <c r="I2347" s="46"/>
      <c r="N2347" s="60"/>
    </row>
    <row r="2348" spans="2:14" x14ac:dyDescent="0.25">
      <c r="B2348" s="46"/>
      <c r="G2348" s="60"/>
      <c r="H2348" s="46"/>
      <c r="I2348" s="46"/>
      <c r="N2348" s="60"/>
    </row>
    <row r="2349" spans="2:14" x14ac:dyDescent="0.25">
      <c r="B2349" s="46"/>
      <c r="G2349" s="60"/>
      <c r="H2349" s="46"/>
      <c r="I2349" s="46"/>
      <c r="N2349" s="60"/>
    </row>
    <row r="2350" spans="2:14" x14ac:dyDescent="0.25">
      <c r="B2350" s="46"/>
      <c r="G2350" s="60"/>
      <c r="H2350" s="46"/>
      <c r="I2350" s="46"/>
      <c r="N2350" s="60"/>
    </row>
    <row r="2351" spans="2:14" x14ac:dyDescent="0.25">
      <c r="B2351" s="46"/>
      <c r="G2351" s="60"/>
      <c r="H2351" s="46"/>
      <c r="I2351" s="46"/>
      <c r="N2351" s="60"/>
    </row>
    <row r="2352" spans="2:14" x14ac:dyDescent="0.25">
      <c r="B2352" s="46"/>
      <c r="G2352" s="60"/>
      <c r="H2352" s="46"/>
      <c r="I2352" s="46"/>
      <c r="N2352" s="60"/>
    </row>
    <row r="2353" spans="2:14" x14ac:dyDescent="0.25">
      <c r="B2353" s="46"/>
      <c r="G2353" s="60"/>
      <c r="H2353" s="46"/>
      <c r="I2353" s="46"/>
      <c r="N2353" s="60"/>
    </row>
    <row r="2354" spans="2:14" x14ac:dyDescent="0.25">
      <c r="B2354" s="46"/>
      <c r="G2354" s="60"/>
      <c r="H2354" s="46"/>
      <c r="I2354" s="46"/>
      <c r="N2354" s="60"/>
    </row>
    <row r="2355" spans="2:14" x14ac:dyDescent="0.25">
      <c r="B2355" s="46"/>
      <c r="G2355" s="60"/>
      <c r="H2355" s="46"/>
      <c r="I2355" s="46"/>
      <c r="N2355" s="60"/>
    </row>
    <row r="2356" spans="2:14" x14ac:dyDescent="0.25">
      <c r="B2356" s="46"/>
      <c r="G2356" s="60"/>
      <c r="H2356" s="46"/>
      <c r="I2356" s="46"/>
      <c r="N2356" s="60"/>
    </row>
    <row r="2357" spans="2:14" x14ac:dyDescent="0.25">
      <c r="B2357" s="46"/>
      <c r="G2357" s="60"/>
      <c r="H2357" s="46"/>
      <c r="I2357" s="46"/>
      <c r="N2357" s="60"/>
    </row>
    <row r="2358" spans="2:14" x14ac:dyDescent="0.25">
      <c r="B2358" s="46"/>
      <c r="G2358" s="60"/>
      <c r="H2358" s="46"/>
      <c r="I2358" s="46"/>
      <c r="N2358" s="60"/>
    </row>
    <row r="2359" spans="2:14" x14ac:dyDescent="0.25">
      <c r="B2359" s="46"/>
      <c r="G2359" s="60"/>
      <c r="H2359" s="46"/>
      <c r="I2359" s="46"/>
      <c r="N2359" s="60"/>
    </row>
    <row r="2360" spans="2:14" x14ac:dyDescent="0.25">
      <c r="B2360" s="46"/>
      <c r="G2360" s="60"/>
      <c r="H2360" s="46"/>
      <c r="I2360" s="46"/>
      <c r="N2360" s="60"/>
    </row>
    <row r="2361" spans="2:14" x14ac:dyDescent="0.25">
      <c r="B2361" s="46"/>
      <c r="G2361" s="60"/>
      <c r="H2361" s="46"/>
      <c r="I2361" s="46"/>
      <c r="N2361" s="60"/>
    </row>
    <row r="2362" spans="2:14" x14ac:dyDescent="0.25">
      <c r="B2362" s="46"/>
      <c r="G2362" s="60"/>
      <c r="H2362" s="46"/>
      <c r="I2362" s="46"/>
      <c r="N2362" s="60"/>
    </row>
    <row r="2363" spans="2:14" x14ac:dyDescent="0.25">
      <c r="B2363" s="46"/>
      <c r="G2363" s="60"/>
      <c r="H2363" s="46"/>
      <c r="I2363" s="46"/>
      <c r="N2363" s="60"/>
    </row>
    <row r="2364" spans="2:14" x14ac:dyDescent="0.25">
      <c r="B2364" s="46"/>
      <c r="G2364" s="60"/>
      <c r="H2364" s="46"/>
      <c r="I2364" s="46"/>
      <c r="N2364" s="60"/>
    </row>
    <row r="2365" spans="2:14" x14ac:dyDescent="0.25">
      <c r="B2365" s="46"/>
      <c r="G2365" s="60"/>
      <c r="H2365" s="46"/>
      <c r="I2365" s="46"/>
      <c r="N2365" s="60"/>
    </row>
    <row r="2366" spans="2:14" x14ac:dyDescent="0.25">
      <c r="B2366" s="46"/>
      <c r="G2366" s="60"/>
      <c r="H2366" s="46"/>
      <c r="I2366" s="46"/>
      <c r="N2366" s="60"/>
    </row>
    <row r="2367" spans="2:14" x14ac:dyDescent="0.25">
      <c r="B2367" s="46"/>
      <c r="G2367" s="60"/>
      <c r="H2367" s="46"/>
      <c r="I2367" s="46"/>
      <c r="N2367" s="60"/>
    </row>
    <row r="2368" spans="2:14" x14ac:dyDescent="0.25">
      <c r="B2368" s="46"/>
      <c r="G2368" s="60"/>
      <c r="H2368" s="46"/>
      <c r="I2368" s="46"/>
      <c r="N2368" s="60"/>
    </row>
    <row r="2369" spans="2:14" x14ac:dyDescent="0.25">
      <c r="B2369" s="46"/>
      <c r="G2369" s="60"/>
      <c r="H2369" s="46"/>
      <c r="I2369" s="46"/>
      <c r="N2369" s="60"/>
    </row>
    <row r="2370" spans="2:14" x14ac:dyDescent="0.25">
      <c r="B2370" s="46"/>
      <c r="G2370" s="60"/>
      <c r="H2370" s="46"/>
      <c r="I2370" s="46"/>
      <c r="N2370" s="60"/>
    </row>
    <row r="2371" spans="2:14" x14ac:dyDescent="0.25">
      <c r="B2371" s="46"/>
      <c r="G2371" s="60"/>
      <c r="H2371" s="46"/>
      <c r="I2371" s="46"/>
      <c r="N2371" s="60"/>
    </row>
    <row r="2372" spans="2:14" x14ac:dyDescent="0.25">
      <c r="B2372" s="46"/>
      <c r="G2372" s="60"/>
      <c r="H2372" s="46"/>
      <c r="I2372" s="46"/>
      <c r="N2372" s="60"/>
    </row>
    <row r="2373" spans="2:14" x14ac:dyDescent="0.25">
      <c r="B2373" s="46"/>
      <c r="G2373" s="60"/>
      <c r="H2373" s="46"/>
      <c r="I2373" s="46"/>
      <c r="N2373" s="60"/>
    </row>
    <row r="2374" spans="2:14" x14ac:dyDescent="0.25">
      <c r="B2374" s="46"/>
      <c r="G2374" s="60"/>
      <c r="H2374" s="46"/>
      <c r="I2374" s="46"/>
      <c r="N2374" s="60"/>
    </row>
    <row r="2375" spans="2:14" x14ac:dyDescent="0.25">
      <c r="B2375" s="46"/>
      <c r="G2375" s="60"/>
      <c r="H2375" s="46"/>
      <c r="I2375" s="46"/>
      <c r="N2375" s="60"/>
    </row>
    <row r="2376" spans="2:14" x14ac:dyDescent="0.25">
      <c r="B2376" s="46"/>
      <c r="G2376" s="60"/>
      <c r="H2376" s="46"/>
      <c r="I2376" s="46"/>
      <c r="N2376" s="60"/>
    </row>
    <row r="2377" spans="2:14" x14ac:dyDescent="0.25">
      <c r="B2377" s="46"/>
      <c r="G2377" s="60"/>
      <c r="H2377" s="46"/>
      <c r="I2377" s="46"/>
      <c r="N2377" s="60"/>
    </row>
    <row r="2378" spans="2:14" x14ac:dyDescent="0.25">
      <c r="B2378" s="46"/>
      <c r="G2378" s="60"/>
      <c r="H2378" s="46"/>
      <c r="I2378" s="46"/>
      <c r="N2378" s="60"/>
    </row>
    <row r="2379" spans="2:14" x14ac:dyDescent="0.25">
      <c r="B2379" s="46"/>
      <c r="G2379" s="60"/>
      <c r="H2379" s="46"/>
      <c r="I2379" s="46"/>
      <c r="N2379" s="60"/>
    </row>
    <row r="2380" spans="2:14" x14ac:dyDescent="0.25">
      <c r="B2380" s="46"/>
      <c r="G2380" s="60"/>
      <c r="H2380" s="46"/>
      <c r="I2380" s="46"/>
      <c r="N2380" s="60"/>
    </row>
    <row r="2381" spans="2:14" x14ac:dyDescent="0.25">
      <c r="B2381" s="46"/>
      <c r="G2381" s="60"/>
      <c r="H2381" s="46"/>
      <c r="I2381" s="46"/>
      <c r="N2381" s="60"/>
    </row>
    <row r="2382" spans="2:14" x14ac:dyDescent="0.25">
      <c r="B2382" s="46"/>
      <c r="G2382" s="60"/>
      <c r="H2382" s="46"/>
      <c r="I2382" s="46"/>
      <c r="N2382" s="60"/>
    </row>
    <row r="2383" spans="2:14" x14ac:dyDescent="0.25">
      <c r="B2383" s="46"/>
      <c r="G2383" s="60"/>
      <c r="H2383" s="46"/>
      <c r="I2383" s="46"/>
      <c r="N2383" s="60"/>
    </row>
    <row r="2384" spans="2:14" x14ac:dyDescent="0.25">
      <c r="B2384" s="46"/>
      <c r="G2384" s="60"/>
      <c r="H2384" s="46"/>
      <c r="I2384" s="46"/>
      <c r="N2384" s="60"/>
    </row>
    <row r="2385" spans="2:14" x14ac:dyDescent="0.25">
      <c r="B2385" s="46"/>
      <c r="G2385" s="60"/>
      <c r="H2385" s="46"/>
      <c r="I2385" s="46"/>
      <c r="N2385" s="60"/>
    </row>
    <row r="2386" spans="2:14" x14ac:dyDescent="0.25">
      <c r="B2386" s="46"/>
      <c r="G2386" s="60"/>
      <c r="H2386" s="46"/>
      <c r="I2386" s="46"/>
      <c r="N2386" s="60"/>
    </row>
    <row r="2387" spans="2:14" x14ac:dyDescent="0.25">
      <c r="B2387" s="46"/>
      <c r="G2387" s="60"/>
      <c r="H2387" s="46"/>
      <c r="I2387" s="46"/>
      <c r="N2387" s="60"/>
    </row>
    <row r="2388" spans="2:14" x14ac:dyDescent="0.25">
      <c r="B2388" s="46"/>
      <c r="G2388" s="60"/>
      <c r="H2388" s="46"/>
      <c r="I2388" s="46"/>
      <c r="N2388" s="60"/>
    </row>
    <row r="2389" spans="2:14" x14ac:dyDescent="0.25">
      <c r="B2389" s="46"/>
      <c r="G2389" s="60"/>
      <c r="H2389" s="46"/>
      <c r="I2389" s="46"/>
      <c r="N2389" s="60"/>
    </row>
    <row r="2390" spans="2:14" x14ac:dyDescent="0.25">
      <c r="B2390" s="46"/>
      <c r="G2390" s="60"/>
      <c r="H2390" s="46"/>
      <c r="I2390" s="46"/>
      <c r="N2390" s="60"/>
    </row>
    <row r="2391" spans="2:14" x14ac:dyDescent="0.25">
      <c r="B2391" s="46"/>
      <c r="G2391" s="60"/>
      <c r="H2391" s="46"/>
      <c r="I2391" s="46"/>
      <c r="N2391" s="60"/>
    </row>
    <row r="2392" spans="2:14" x14ac:dyDescent="0.25">
      <c r="B2392" s="46"/>
      <c r="G2392" s="60"/>
      <c r="H2392" s="46"/>
      <c r="I2392" s="46"/>
      <c r="N2392" s="60"/>
    </row>
    <row r="2393" spans="2:14" x14ac:dyDescent="0.25">
      <c r="B2393" s="46"/>
      <c r="G2393" s="60"/>
      <c r="H2393" s="46"/>
      <c r="I2393" s="46"/>
      <c r="N2393" s="60"/>
    </row>
    <row r="2394" spans="2:14" x14ac:dyDescent="0.25">
      <c r="B2394" s="46"/>
      <c r="G2394" s="60"/>
      <c r="H2394" s="46"/>
      <c r="I2394" s="46"/>
      <c r="N2394" s="60"/>
    </row>
    <row r="2395" spans="2:14" x14ac:dyDescent="0.25">
      <c r="B2395" s="46"/>
      <c r="G2395" s="60"/>
      <c r="H2395" s="46"/>
      <c r="I2395" s="46"/>
      <c r="N2395" s="60"/>
    </row>
    <row r="2396" spans="2:14" x14ac:dyDescent="0.25">
      <c r="B2396" s="46"/>
      <c r="G2396" s="60"/>
      <c r="H2396" s="46"/>
      <c r="I2396" s="46"/>
      <c r="N2396" s="60"/>
    </row>
    <row r="2397" spans="2:14" x14ac:dyDescent="0.25">
      <c r="B2397" s="46"/>
      <c r="G2397" s="60"/>
      <c r="H2397" s="46"/>
      <c r="I2397" s="46"/>
      <c r="N2397" s="60"/>
    </row>
    <row r="2398" spans="2:14" x14ac:dyDescent="0.25">
      <c r="B2398" s="46"/>
      <c r="G2398" s="60"/>
      <c r="H2398" s="46"/>
      <c r="I2398" s="46"/>
      <c r="N2398" s="60"/>
    </row>
    <row r="2399" spans="2:14" x14ac:dyDescent="0.25">
      <c r="B2399" s="46"/>
      <c r="G2399" s="60"/>
      <c r="H2399" s="46"/>
      <c r="I2399" s="46"/>
      <c r="N2399" s="60"/>
    </row>
    <row r="2400" spans="2:14" x14ac:dyDescent="0.25">
      <c r="B2400" s="46"/>
      <c r="G2400" s="60"/>
      <c r="H2400" s="46"/>
      <c r="I2400" s="46"/>
      <c r="N2400" s="60"/>
    </row>
    <row r="2401" spans="2:14" x14ac:dyDescent="0.25">
      <c r="B2401" s="46"/>
      <c r="G2401" s="60"/>
      <c r="H2401" s="46"/>
      <c r="I2401" s="46"/>
      <c r="N2401" s="60"/>
    </row>
    <row r="2402" spans="2:14" x14ac:dyDescent="0.25">
      <c r="B2402" s="46"/>
      <c r="G2402" s="60"/>
      <c r="H2402" s="46"/>
      <c r="I2402" s="46"/>
      <c r="N2402" s="60"/>
    </row>
    <row r="2403" spans="2:14" x14ac:dyDescent="0.25">
      <c r="B2403" s="46"/>
      <c r="G2403" s="60"/>
      <c r="H2403" s="46"/>
      <c r="I2403" s="46"/>
      <c r="N2403" s="60"/>
    </row>
    <row r="2404" spans="2:14" x14ac:dyDescent="0.25">
      <c r="B2404" s="46"/>
      <c r="G2404" s="60"/>
      <c r="H2404" s="46"/>
      <c r="I2404" s="46"/>
      <c r="N2404" s="60"/>
    </row>
    <row r="2405" spans="2:14" x14ac:dyDescent="0.25">
      <c r="B2405" s="46"/>
      <c r="G2405" s="60"/>
      <c r="H2405" s="46"/>
      <c r="I2405" s="46"/>
      <c r="N2405" s="60"/>
    </row>
    <row r="2406" spans="2:14" x14ac:dyDescent="0.25">
      <c r="B2406" s="46"/>
      <c r="G2406" s="60"/>
      <c r="H2406" s="46"/>
      <c r="I2406" s="46"/>
      <c r="N2406" s="60"/>
    </row>
    <row r="2407" spans="2:14" x14ac:dyDescent="0.25">
      <c r="B2407" s="46"/>
      <c r="G2407" s="60"/>
      <c r="H2407" s="46"/>
      <c r="I2407" s="46"/>
      <c r="N2407" s="60"/>
    </row>
    <row r="2408" spans="2:14" x14ac:dyDescent="0.25">
      <c r="B2408" s="46"/>
      <c r="G2408" s="60"/>
      <c r="H2408" s="46"/>
      <c r="I2408" s="46"/>
      <c r="N2408" s="60"/>
    </row>
    <row r="2409" spans="2:14" x14ac:dyDescent="0.25">
      <c r="B2409" s="46"/>
      <c r="G2409" s="60"/>
      <c r="H2409" s="46"/>
      <c r="I2409" s="46"/>
      <c r="N2409" s="60"/>
    </row>
    <row r="2410" spans="2:14" x14ac:dyDescent="0.25">
      <c r="B2410" s="46"/>
      <c r="G2410" s="60"/>
      <c r="H2410" s="46"/>
      <c r="I2410" s="46"/>
      <c r="N2410" s="60"/>
    </row>
    <row r="2411" spans="2:14" x14ac:dyDescent="0.25">
      <c r="B2411" s="46"/>
      <c r="G2411" s="60"/>
      <c r="H2411" s="46"/>
      <c r="I2411" s="46"/>
      <c r="N2411" s="60"/>
    </row>
    <row r="2412" spans="2:14" x14ac:dyDescent="0.25">
      <c r="B2412" s="46"/>
      <c r="G2412" s="60"/>
      <c r="H2412" s="46"/>
      <c r="I2412" s="46"/>
      <c r="N2412" s="60"/>
    </row>
    <row r="2413" spans="2:14" x14ac:dyDescent="0.25">
      <c r="B2413" s="46"/>
      <c r="G2413" s="60"/>
      <c r="H2413" s="46"/>
      <c r="I2413" s="46"/>
      <c r="N2413" s="60"/>
    </row>
    <row r="2414" spans="2:14" x14ac:dyDescent="0.25">
      <c r="B2414" s="46"/>
      <c r="G2414" s="60"/>
      <c r="H2414" s="46"/>
      <c r="I2414" s="46"/>
      <c r="N2414" s="60"/>
    </row>
    <row r="2415" spans="2:14" x14ac:dyDescent="0.25">
      <c r="B2415" s="46"/>
      <c r="G2415" s="60"/>
      <c r="H2415" s="46"/>
      <c r="I2415" s="46"/>
      <c r="N2415" s="60"/>
    </row>
    <row r="2416" spans="2:14" x14ac:dyDescent="0.25">
      <c r="B2416" s="46"/>
      <c r="G2416" s="60"/>
      <c r="H2416" s="46"/>
      <c r="I2416" s="46"/>
      <c r="N2416" s="60"/>
    </row>
    <row r="2417" spans="2:14" x14ac:dyDescent="0.25">
      <c r="B2417" s="46"/>
      <c r="G2417" s="60"/>
      <c r="H2417" s="46"/>
      <c r="I2417" s="46"/>
      <c r="N2417" s="60"/>
    </row>
    <row r="2418" spans="2:14" x14ac:dyDescent="0.25">
      <c r="B2418" s="46"/>
      <c r="G2418" s="60"/>
      <c r="H2418" s="46"/>
      <c r="I2418" s="46"/>
      <c r="N2418" s="60"/>
    </row>
    <row r="2419" spans="2:14" x14ac:dyDescent="0.25">
      <c r="B2419" s="46"/>
      <c r="G2419" s="60"/>
      <c r="H2419" s="46"/>
      <c r="I2419" s="46"/>
      <c r="N2419" s="60"/>
    </row>
    <row r="2420" spans="2:14" x14ac:dyDescent="0.25">
      <c r="B2420" s="46"/>
      <c r="G2420" s="60"/>
      <c r="H2420" s="46"/>
      <c r="I2420" s="46"/>
      <c r="N2420" s="60"/>
    </row>
    <row r="2421" spans="2:14" x14ac:dyDescent="0.25">
      <c r="B2421" s="46"/>
      <c r="G2421" s="60"/>
      <c r="H2421" s="46"/>
      <c r="I2421" s="46"/>
      <c r="N2421" s="60"/>
    </row>
    <row r="2422" spans="2:14" x14ac:dyDescent="0.25">
      <c r="B2422" s="46"/>
      <c r="G2422" s="60"/>
      <c r="H2422" s="46"/>
      <c r="I2422" s="46"/>
      <c r="N2422" s="60"/>
    </row>
    <row r="2423" spans="2:14" x14ac:dyDescent="0.25">
      <c r="B2423" s="46"/>
      <c r="G2423" s="60"/>
      <c r="H2423" s="46"/>
      <c r="I2423" s="46"/>
      <c r="N2423" s="60"/>
    </row>
    <row r="2424" spans="2:14" x14ac:dyDescent="0.25">
      <c r="B2424" s="46"/>
      <c r="G2424" s="60"/>
      <c r="H2424" s="46"/>
      <c r="I2424" s="46"/>
      <c r="N2424" s="60"/>
    </row>
    <row r="2425" spans="2:14" x14ac:dyDescent="0.25">
      <c r="B2425" s="46"/>
      <c r="G2425" s="60"/>
      <c r="H2425" s="46"/>
      <c r="I2425" s="46"/>
      <c r="N2425" s="60"/>
    </row>
    <row r="2426" spans="2:14" x14ac:dyDescent="0.25">
      <c r="B2426" s="46"/>
      <c r="G2426" s="60"/>
      <c r="H2426" s="46"/>
      <c r="I2426" s="46"/>
      <c r="N2426" s="60"/>
    </row>
    <row r="2427" spans="2:14" x14ac:dyDescent="0.25">
      <c r="B2427" s="46"/>
      <c r="G2427" s="60"/>
      <c r="H2427" s="46"/>
      <c r="I2427" s="46"/>
      <c r="N2427" s="60"/>
    </row>
    <row r="2428" spans="2:14" x14ac:dyDescent="0.25">
      <c r="B2428" s="46"/>
      <c r="G2428" s="60"/>
      <c r="H2428" s="46"/>
      <c r="I2428" s="46"/>
      <c r="N2428" s="60"/>
    </row>
    <row r="2429" spans="2:14" x14ac:dyDescent="0.25">
      <c r="B2429" s="46"/>
      <c r="G2429" s="60"/>
      <c r="H2429" s="46"/>
      <c r="I2429" s="46"/>
      <c r="N2429" s="60"/>
    </row>
    <row r="2430" spans="2:14" x14ac:dyDescent="0.25">
      <c r="B2430" s="46"/>
      <c r="G2430" s="60"/>
      <c r="H2430" s="46"/>
      <c r="I2430" s="46"/>
      <c r="N2430" s="60"/>
    </row>
    <row r="2431" spans="2:14" x14ac:dyDescent="0.25">
      <c r="B2431" s="46"/>
      <c r="G2431" s="60"/>
      <c r="H2431" s="46"/>
      <c r="I2431" s="46"/>
      <c r="N2431" s="60"/>
    </row>
    <row r="2432" spans="2:14" x14ac:dyDescent="0.25">
      <c r="B2432" s="46"/>
      <c r="G2432" s="60"/>
      <c r="H2432" s="46"/>
      <c r="I2432" s="46"/>
      <c r="N2432" s="60"/>
    </row>
    <row r="2433" spans="2:14" x14ac:dyDescent="0.25">
      <c r="B2433" s="46"/>
      <c r="G2433" s="60"/>
      <c r="H2433" s="46"/>
      <c r="I2433" s="46"/>
      <c r="N2433" s="60"/>
    </row>
    <row r="2434" spans="2:14" x14ac:dyDescent="0.25">
      <c r="B2434" s="46"/>
      <c r="G2434" s="60"/>
      <c r="H2434" s="46"/>
      <c r="I2434" s="46"/>
      <c r="N2434" s="60"/>
    </row>
    <row r="2435" spans="2:14" x14ac:dyDescent="0.25">
      <c r="B2435" s="46"/>
      <c r="G2435" s="60"/>
      <c r="H2435" s="46"/>
      <c r="I2435" s="46"/>
      <c r="N2435" s="60"/>
    </row>
    <row r="2436" spans="2:14" x14ac:dyDescent="0.25">
      <c r="B2436" s="46"/>
      <c r="G2436" s="60"/>
      <c r="H2436" s="46"/>
      <c r="I2436" s="46"/>
      <c r="N2436" s="60"/>
    </row>
    <row r="2437" spans="2:14" x14ac:dyDescent="0.25">
      <c r="B2437" s="46"/>
      <c r="G2437" s="60"/>
      <c r="H2437" s="46"/>
      <c r="I2437" s="46"/>
      <c r="N2437" s="60"/>
    </row>
    <row r="2438" spans="2:14" x14ac:dyDescent="0.25">
      <c r="B2438" s="46"/>
      <c r="G2438" s="60"/>
      <c r="H2438" s="46"/>
      <c r="I2438" s="46"/>
      <c r="N2438" s="60"/>
    </row>
    <row r="2439" spans="2:14" x14ac:dyDescent="0.25">
      <c r="B2439" s="46"/>
      <c r="G2439" s="60"/>
      <c r="H2439" s="46"/>
      <c r="I2439" s="46"/>
      <c r="N2439" s="60"/>
    </row>
    <row r="2440" spans="2:14" x14ac:dyDescent="0.25">
      <c r="B2440" s="46"/>
      <c r="G2440" s="60"/>
      <c r="H2440" s="46"/>
      <c r="I2440" s="46"/>
      <c r="N2440" s="60"/>
    </row>
    <row r="2441" spans="2:14" x14ac:dyDescent="0.25">
      <c r="B2441" s="46"/>
      <c r="G2441" s="60"/>
      <c r="H2441" s="46"/>
      <c r="I2441" s="46"/>
      <c r="N2441" s="60"/>
    </row>
    <row r="2442" spans="2:14" x14ac:dyDescent="0.25">
      <c r="B2442" s="46"/>
      <c r="G2442" s="60"/>
      <c r="H2442" s="46"/>
      <c r="I2442" s="46"/>
      <c r="N2442" s="60"/>
    </row>
    <row r="2443" spans="2:14" x14ac:dyDescent="0.25">
      <c r="B2443" s="46"/>
      <c r="G2443" s="60"/>
      <c r="H2443" s="46"/>
      <c r="I2443" s="46"/>
      <c r="N2443" s="60"/>
    </row>
    <row r="2444" spans="2:14" x14ac:dyDescent="0.25">
      <c r="B2444" s="46"/>
      <c r="G2444" s="60"/>
      <c r="H2444" s="46"/>
      <c r="I2444" s="46"/>
      <c r="N2444" s="60"/>
    </row>
    <row r="2445" spans="2:14" x14ac:dyDescent="0.25">
      <c r="B2445" s="46"/>
      <c r="G2445" s="60"/>
      <c r="H2445" s="46"/>
      <c r="I2445" s="46"/>
      <c r="N2445" s="60"/>
    </row>
    <row r="2446" spans="2:14" x14ac:dyDescent="0.25">
      <c r="B2446" s="46"/>
      <c r="G2446" s="60"/>
      <c r="H2446" s="46"/>
      <c r="I2446" s="46"/>
      <c r="N2446" s="60"/>
    </row>
    <row r="2447" spans="2:14" x14ac:dyDescent="0.25">
      <c r="B2447" s="46"/>
      <c r="G2447" s="60"/>
      <c r="H2447" s="46"/>
      <c r="I2447" s="46"/>
      <c r="N2447" s="60"/>
    </row>
    <row r="2448" spans="2:14" x14ac:dyDescent="0.25">
      <c r="B2448" s="46"/>
      <c r="G2448" s="60"/>
      <c r="H2448" s="46"/>
      <c r="I2448" s="46"/>
      <c r="N2448" s="60"/>
    </row>
    <row r="2449" spans="2:14" x14ac:dyDescent="0.25">
      <c r="B2449" s="46"/>
      <c r="G2449" s="60"/>
      <c r="H2449" s="46"/>
      <c r="I2449" s="46"/>
      <c r="N2449" s="60"/>
    </row>
    <row r="2450" spans="2:14" x14ac:dyDescent="0.25">
      <c r="B2450" s="46"/>
      <c r="G2450" s="60"/>
      <c r="H2450" s="46"/>
      <c r="I2450" s="46"/>
      <c r="N2450" s="60"/>
    </row>
    <row r="2451" spans="2:14" x14ac:dyDescent="0.25">
      <c r="B2451" s="46"/>
      <c r="G2451" s="60"/>
      <c r="H2451" s="46"/>
      <c r="I2451" s="46"/>
      <c r="N2451" s="60"/>
    </row>
    <row r="2452" spans="2:14" x14ac:dyDescent="0.25">
      <c r="B2452" s="46"/>
      <c r="G2452" s="60"/>
      <c r="H2452" s="46"/>
      <c r="I2452" s="46"/>
      <c r="N2452" s="60"/>
    </row>
    <row r="2453" spans="2:14" x14ac:dyDescent="0.25">
      <c r="B2453" s="46"/>
      <c r="G2453" s="60"/>
      <c r="H2453" s="46"/>
      <c r="I2453" s="46"/>
      <c r="N2453" s="60"/>
    </row>
    <row r="2454" spans="2:14" x14ac:dyDescent="0.25">
      <c r="B2454" s="46"/>
      <c r="G2454" s="60"/>
      <c r="H2454" s="46"/>
      <c r="I2454" s="46"/>
      <c r="N2454" s="60"/>
    </row>
    <row r="2455" spans="2:14" x14ac:dyDescent="0.25">
      <c r="B2455" s="46"/>
      <c r="G2455" s="60"/>
      <c r="H2455" s="46"/>
      <c r="I2455" s="46"/>
      <c r="N2455" s="60"/>
    </row>
    <row r="2456" spans="2:14" x14ac:dyDescent="0.25">
      <c r="B2456" s="46"/>
      <c r="G2456" s="60"/>
      <c r="H2456" s="46"/>
      <c r="I2456" s="46"/>
      <c r="N2456" s="60"/>
    </row>
    <row r="2457" spans="2:14" x14ac:dyDescent="0.25">
      <c r="B2457" s="46"/>
      <c r="G2457" s="60"/>
      <c r="H2457" s="46"/>
      <c r="I2457" s="46"/>
      <c r="N2457" s="60"/>
    </row>
    <row r="2458" spans="2:14" x14ac:dyDescent="0.25">
      <c r="B2458" s="46"/>
      <c r="G2458" s="60"/>
      <c r="H2458" s="46"/>
      <c r="I2458" s="46"/>
      <c r="N2458" s="60"/>
    </row>
    <row r="2459" spans="2:14" x14ac:dyDescent="0.25">
      <c r="B2459" s="46"/>
      <c r="G2459" s="60"/>
      <c r="H2459" s="46"/>
      <c r="I2459" s="46"/>
      <c r="N2459" s="60"/>
    </row>
    <row r="2460" spans="2:14" x14ac:dyDescent="0.25">
      <c r="B2460" s="46"/>
      <c r="G2460" s="60"/>
      <c r="H2460" s="46"/>
      <c r="I2460" s="46"/>
      <c r="N2460" s="60"/>
    </row>
    <row r="2461" spans="2:14" x14ac:dyDescent="0.25">
      <c r="B2461" s="46"/>
      <c r="G2461" s="60"/>
      <c r="H2461" s="46"/>
      <c r="I2461" s="46"/>
      <c r="N2461" s="60"/>
    </row>
    <row r="2462" spans="2:14" x14ac:dyDescent="0.25">
      <c r="B2462" s="46"/>
      <c r="G2462" s="60"/>
      <c r="H2462" s="46"/>
      <c r="I2462" s="46"/>
      <c r="N2462" s="60"/>
    </row>
    <row r="2463" spans="2:14" x14ac:dyDescent="0.25">
      <c r="B2463" s="46"/>
      <c r="G2463" s="60"/>
      <c r="H2463" s="46"/>
      <c r="I2463" s="46"/>
      <c r="N2463" s="60"/>
    </row>
    <row r="2464" spans="2:14" x14ac:dyDescent="0.25">
      <c r="B2464" s="46"/>
      <c r="G2464" s="60"/>
      <c r="H2464" s="46"/>
      <c r="I2464" s="46"/>
      <c r="N2464" s="60"/>
    </row>
    <row r="2465" spans="2:14" x14ac:dyDescent="0.25">
      <c r="B2465" s="46"/>
      <c r="G2465" s="60"/>
      <c r="H2465" s="46"/>
      <c r="I2465" s="46"/>
      <c r="N2465" s="60"/>
    </row>
    <row r="2466" spans="2:14" x14ac:dyDescent="0.25">
      <c r="B2466" s="46"/>
      <c r="G2466" s="60"/>
      <c r="H2466" s="46"/>
      <c r="I2466" s="46"/>
      <c r="N2466" s="60"/>
    </row>
    <row r="2467" spans="2:14" x14ac:dyDescent="0.25">
      <c r="B2467" s="46"/>
      <c r="G2467" s="60"/>
      <c r="H2467" s="46"/>
      <c r="I2467" s="46"/>
      <c r="N2467" s="60"/>
    </row>
    <row r="2468" spans="2:14" x14ac:dyDescent="0.25">
      <c r="B2468" s="46"/>
      <c r="G2468" s="60"/>
      <c r="H2468" s="46"/>
      <c r="I2468" s="46"/>
      <c r="N2468" s="60"/>
    </row>
    <row r="2469" spans="2:14" x14ac:dyDescent="0.25">
      <c r="B2469" s="46"/>
      <c r="G2469" s="60"/>
      <c r="H2469" s="46"/>
      <c r="I2469" s="46"/>
      <c r="N2469" s="60"/>
    </row>
    <row r="2470" spans="2:14" x14ac:dyDescent="0.25">
      <c r="B2470" s="46"/>
      <c r="G2470" s="60"/>
      <c r="H2470" s="46"/>
      <c r="I2470" s="46"/>
      <c r="N2470" s="60"/>
    </row>
    <row r="2471" spans="2:14" x14ac:dyDescent="0.25">
      <c r="B2471" s="46"/>
      <c r="G2471" s="60"/>
      <c r="H2471" s="46"/>
      <c r="I2471" s="46"/>
      <c r="N2471" s="60"/>
    </row>
    <row r="2472" spans="2:14" x14ac:dyDescent="0.25">
      <c r="B2472" s="46"/>
      <c r="G2472" s="60"/>
      <c r="H2472" s="46"/>
      <c r="I2472" s="46"/>
      <c r="N2472" s="60"/>
    </row>
    <row r="2473" spans="2:14" x14ac:dyDescent="0.25">
      <c r="B2473" s="46"/>
      <c r="G2473" s="60"/>
      <c r="H2473" s="46"/>
      <c r="I2473" s="46"/>
      <c r="N2473" s="60"/>
    </row>
    <row r="2474" spans="2:14" x14ac:dyDescent="0.25">
      <c r="B2474" s="46"/>
      <c r="G2474" s="60"/>
      <c r="H2474" s="46"/>
      <c r="I2474" s="46"/>
      <c r="N2474" s="60"/>
    </row>
    <row r="2475" spans="2:14" x14ac:dyDescent="0.25">
      <c r="B2475" s="46"/>
      <c r="G2475" s="60"/>
      <c r="H2475" s="46"/>
      <c r="I2475" s="46"/>
      <c r="N2475" s="60"/>
    </row>
    <row r="2476" spans="2:14" x14ac:dyDescent="0.25">
      <c r="B2476" s="46"/>
      <c r="G2476" s="60"/>
      <c r="H2476" s="46"/>
      <c r="I2476" s="46"/>
      <c r="N2476" s="60"/>
    </row>
    <row r="2477" spans="2:14" x14ac:dyDescent="0.25">
      <c r="B2477" s="46"/>
      <c r="G2477" s="60"/>
      <c r="H2477" s="46"/>
      <c r="I2477" s="46"/>
      <c r="N2477" s="60"/>
    </row>
    <row r="2478" spans="2:14" x14ac:dyDescent="0.25">
      <c r="B2478" s="46"/>
      <c r="G2478" s="60"/>
      <c r="H2478" s="46"/>
      <c r="I2478" s="46"/>
      <c r="N2478" s="60"/>
    </row>
    <row r="2479" spans="2:14" x14ac:dyDescent="0.25">
      <c r="B2479" s="46"/>
      <c r="G2479" s="60"/>
      <c r="H2479" s="46"/>
      <c r="I2479" s="46"/>
      <c r="N2479" s="60"/>
    </row>
    <row r="2480" spans="2:14" x14ac:dyDescent="0.25">
      <c r="B2480" s="46"/>
      <c r="G2480" s="60"/>
      <c r="H2480" s="46"/>
      <c r="I2480" s="46"/>
      <c r="N2480" s="60"/>
    </row>
    <row r="2481" spans="2:14" x14ac:dyDescent="0.25">
      <c r="B2481" s="46"/>
      <c r="G2481" s="60"/>
      <c r="H2481" s="46"/>
      <c r="I2481" s="46"/>
      <c r="N2481" s="60"/>
    </row>
    <row r="2482" spans="2:14" x14ac:dyDescent="0.25">
      <c r="B2482" s="46"/>
      <c r="G2482" s="60"/>
      <c r="H2482" s="46"/>
      <c r="I2482" s="46"/>
      <c r="N2482" s="60"/>
    </row>
    <row r="2483" spans="2:14" x14ac:dyDescent="0.25">
      <c r="B2483" s="46"/>
      <c r="G2483" s="60"/>
      <c r="H2483" s="46"/>
      <c r="I2483" s="46"/>
      <c r="N2483" s="60"/>
    </row>
    <row r="2484" spans="2:14" x14ac:dyDescent="0.25">
      <c r="B2484" s="46"/>
      <c r="G2484" s="60"/>
      <c r="H2484" s="46"/>
      <c r="I2484" s="46"/>
      <c r="N2484" s="60"/>
    </row>
    <row r="2485" spans="2:14" x14ac:dyDescent="0.25">
      <c r="B2485" s="46"/>
      <c r="G2485" s="60"/>
      <c r="H2485" s="46"/>
      <c r="I2485" s="46"/>
      <c r="N2485" s="60"/>
    </row>
    <row r="2486" spans="2:14" x14ac:dyDescent="0.25">
      <c r="B2486" s="46"/>
      <c r="G2486" s="60"/>
      <c r="H2486" s="46"/>
      <c r="I2486" s="46"/>
      <c r="N2486" s="60"/>
    </row>
    <row r="2487" spans="2:14" x14ac:dyDescent="0.25">
      <c r="B2487" s="46"/>
      <c r="G2487" s="60"/>
      <c r="H2487" s="46"/>
      <c r="I2487" s="46"/>
      <c r="N2487" s="60"/>
    </row>
    <row r="2488" spans="2:14" x14ac:dyDescent="0.25">
      <c r="B2488" s="46"/>
      <c r="G2488" s="60"/>
      <c r="H2488" s="46"/>
      <c r="I2488" s="46"/>
      <c r="N2488" s="60"/>
    </row>
    <row r="2489" spans="2:14" x14ac:dyDescent="0.25">
      <c r="B2489" s="46"/>
      <c r="G2489" s="60"/>
      <c r="H2489" s="46"/>
      <c r="I2489" s="46"/>
      <c r="N2489" s="60"/>
    </row>
    <row r="2490" spans="2:14" x14ac:dyDescent="0.25">
      <c r="B2490" s="46"/>
      <c r="G2490" s="60"/>
      <c r="H2490" s="46"/>
      <c r="I2490" s="46"/>
      <c r="N2490" s="60"/>
    </row>
    <row r="2491" spans="2:14" x14ac:dyDescent="0.25">
      <c r="B2491" s="46"/>
      <c r="G2491" s="60"/>
      <c r="H2491" s="46"/>
      <c r="I2491" s="46"/>
      <c r="N2491" s="60"/>
    </row>
    <row r="2492" spans="2:14" x14ac:dyDescent="0.25">
      <c r="B2492" s="46"/>
      <c r="G2492" s="60"/>
      <c r="H2492" s="46"/>
      <c r="I2492" s="46"/>
      <c r="N2492" s="60"/>
    </row>
    <row r="2493" spans="2:14" x14ac:dyDescent="0.25">
      <c r="B2493" s="46"/>
      <c r="G2493" s="60"/>
      <c r="H2493" s="46"/>
      <c r="I2493" s="46"/>
      <c r="N2493" s="60"/>
    </row>
    <row r="2494" spans="2:14" x14ac:dyDescent="0.25">
      <c r="B2494" s="46"/>
      <c r="G2494" s="60"/>
      <c r="H2494" s="46"/>
      <c r="I2494" s="46"/>
      <c r="N2494" s="60"/>
    </row>
    <row r="2495" spans="2:14" x14ac:dyDescent="0.25">
      <c r="B2495" s="46"/>
      <c r="G2495" s="60"/>
      <c r="H2495" s="46"/>
      <c r="I2495" s="46"/>
      <c r="N2495" s="60"/>
    </row>
    <row r="2496" spans="2:14" x14ac:dyDescent="0.25">
      <c r="B2496" s="46"/>
      <c r="G2496" s="60"/>
      <c r="H2496" s="46"/>
      <c r="I2496" s="46"/>
      <c r="N2496" s="60"/>
    </row>
    <row r="2497" spans="2:14" x14ac:dyDescent="0.25">
      <c r="B2497" s="46"/>
      <c r="G2497" s="60"/>
      <c r="H2497" s="46"/>
      <c r="I2497" s="46"/>
      <c r="N2497" s="60"/>
    </row>
    <row r="2498" spans="2:14" x14ac:dyDescent="0.25">
      <c r="B2498" s="46"/>
      <c r="G2498" s="60"/>
      <c r="H2498" s="46"/>
      <c r="I2498" s="46"/>
      <c r="N2498" s="60"/>
    </row>
    <row r="2499" spans="2:14" x14ac:dyDescent="0.25">
      <c r="B2499" s="46"/>
      <c r="G2499" s="60"/>
      <c r="H2499" s="46"/>
      <c r="I2499" s="46"/>
      <c r="N2499" s="60"/>
    </row>
    <row r="2500" spans="2:14" x14ac:dyDescent="0.25">
      <c r="B2500" s="46"/>
      <c r="G2500" s="60"/>
      <c r="H2500" s="46"/>
      <c r="I2500" s="46"/>
      <c r="N2500" s="60"/>
    </row>
    <row r="2501" spans="2:14" x14ac:dyDescent="0.25">
      <c r="B2501" s="46"/>
      <c r="G2501" s="60"/>
      <c r="H2501" s="46"/>
      <c r="I2501" s="46"/>
      <c r="N2501" s="60"/>
    </row>
    <row r="2502" spans="2:14" x14ac:dyDescent="0.25">
      <c r="B2502" s="46"/>
      <c r="G2502" s="60"/>
      <c r="H2502" s="46"/>
      <c r="I2502" s="46"/>
      <c r="N2502" s="60"/>
    </row>
    <row r="2503" spans="2:14" x14ac:dyDescent="0.25">
      <c r="B2503" s="46"/>
      <c r="G2503" s="60"/>
      <c r="H2503" s="46"/>
      <c r="I2503" s="46"/>
      <c r="N2503" s="60"/>
    </row>
    <row r="2504" spans="2:14" x14ac:dyDescent="0.25">
      <c r="B2504" s="46"/>
      <c r="G2504" s="60"/>
      <c r="H2504" s="46"/>
      <c r="I2504" s="46"/>
      <c r="N2504" s="60"/>
    </row>
    <row r="2505" spans="2:14" x14ac:dyDescent="0.25">
      <c r="B2505" s="46"/>
      <c r="G2505" s="60"/>
      <c r="H2505" s="46"/>
      <c r="I2505" s="46"/>
      <c r="N2505" s="60"/>
    </row>
    <row r="2506" spans="2:14" x14ac:dyDescent="0.25">
      <c r="B2506" s="46"/>
      <c r="G2506" s="60"/>
      <c r="H2506" s="46"/>
      <c r="I2506" s="46"/>
      <c r="N2506" s="60"/>
    </row>
    <row r="2507" spans="2:14" x14ac:dyDescent="0.25">
      <c r="B2507" s="46"/>
      <c r="G2507" s="60"/>
      <c r="H2507" s="46"/>
      <c r="I2507" s="46"/>
      <c r="N2507" s="60"/>
    </row>
    <row r="2508" spans="2:14" x14ac:dyDescent="0.25">
      <c r="B2508" s="46"/>
      <c r="G2508" s="60"/>
      <c r="H2508" s="46"/>
      <c r="I2508" s="46"/>
      <c r="N2508" s="60"/>
    </row>
    <row r="2509" spans="2:14" x14ac:dyDescent="0.25">
      <c r="B2509" s="46"/>
      <c r="G2509" s="60"/>
      <c r="H2509" s="46"/>
      <c r="I2509" s="46"/>
      <c r="N2509" s="60"/>
    </row>
    <row r="2510" spans="2:14" x14ac:dyDescent="0.25">
      <c r="B2510" s="46"/>
      <c r="G2510" s="60"/>
      <c r="H2510" s="46"/>
      <c r="I2510" s="46"/>
      <c r="N2510" s="60"/>
    </row>
    <row r="2511" spans="2:14" x14ac:dyDescent="0.25">
      <c r="B2511" s="46"/>
      <c r="G2511" s="60"/>
      <c r="H2511" s="46"/>
      <c r="I2511" s="46"/>
      <c r="N2511" s="60"/>
    </row>
    <row r="2512" spans="2:14" x14ac:dyDescent="0.25">
      <c r="B2512" s="46"/>
      <c r="G2512" s="60"/>
      <c r="H2512" s="46"/>
      <c r="I2512" s="46"/>
      <c r="N2512" s="60"/>
    </row>
    <row r="2513" spans="2:14" x14ac:dyDescent="0.25">
      <c r="B2513" s="46"/>
      <c r="G2513" s="60"/>
      <c r="H2513" s="46"/>
      <c r="I2513" s="46"/>
      <c r="N2513" s="60"/>
    </row>
    <row r="2514" spans="2:14" x14ac:dyDescent="0.25">
      <c r="B2514" s="46"/>
      <c r="G2514" s="60"/>
      <c r="H2514" s="46"/>
      <c r="I2514" s="46"/>
      <c r="N2514" s="60"/>
    </row>
    <row r="2515" spans="2:14" x14ac:dyDescent="0.25">
      <c r="B2515" s="46"/>
      <c r="G2515" s="60"/>
      <c r="H2515" s="46"/>
      <c r="I2515" s="46"/>
      <c r="N2515" s="60"/>
    </row>
    <row r="2516" spans="2:14" x14ac:dyDescent="0.25">
      <c r="B2516" s="46"/>
      <c r="G2516" s="60"/>
      <c r="H2516" s="46"/>
      <c r="I2516" s="46"/>
      <c r="N2516" s="60"/>
    </row>
    <row r="2517" spans="2:14" x14ac:dyDescent="0.25">
      <c r="B2517" s="46"/>
      <c r="G2517" s="60"/>
      <c r="H2517" s="46"/>
      <c r="I2517" s="46"/>
      <c r="N2517" s="60"/>
    </row>
    <row r="2518" spans="2:14" x14ac:dyDescent="0.25">
      <c r="B2518" s="46"/>
      <c r="G2518" s="60"/>
      <c r="H2518" s="46"/>
      <c r="I2518" s="46"/>
      <c r="N2518" s="60"/>
    </row>
    <row r="2519" spans="2:14" x14ac:dyDescent="0.25">
      <c r="B2519" s="46"/>
      <c r="G2519" s="60"/>
      <c r="H2519" s="46"/>
      <c r="I2519" s="46"/>
      <c r="N2519" s="60"/>
    </row>
    <row r="2520" spans="2:14" x14ac:dyDescent="0.25">
      <c r="B2520" s="46"/>
      <c r="G2520" s="60"/>
      <c r="H2520" s="46"/>
      <c r="I2520" s="46"/>
      <c r="N2520" s="60"/>
    </row>
    <row r="2521" spans="2:14" x14ac:dyDescent="0.25">
      <c r="B2521" s="46"/>
      <c r="G2521" s="60"/>
      <c r="H2521" s="46"/>
      <c r="I2521" s="46"/>
      <c r="N2521" s="60"/>
    </row>
    <row r="2522" spans="2:14" x14ac:dyDescent="0.25">
      <c r="B2522" s="46"/>
      <c r="G2522" s="60"/>
      <c r="H2522" s="46"/>
      <c r="I2522" s="46"/>
      <c r="N2522" s="60"/>
    </row>
    <row r="2523" spans="2:14" x14ac:dyDescent="0.25">
      <c r="B2523" s="46"/>
      <c r="G2523" s="60"/>
      <c r="H2523" s="46"/>
      <c r="I2523" s="46"/>
      <c r="N2523" s="60"/>
    </row>
    <row r="2524" spans="2:14" x14ac:dyDescent="0.25">
      <c r="B2524" s="46"/>
      <c r="G2524" s="60"/>
      <c r="H2524" s="46"/>
      <c r="I2524" s="46"/>
      <c r="N2524" s="60"/>
    </row>
    <row r="2525" spans="2:14" x14ac:dyDescent="0.25">
      <c r="B2525" s="46"/>
      <c r="G2525" s="60"/>
      <c r="H2525" s="46"/>
      <c r="I2525" s="46"/>
      <c r="N2525" s="60"/>
    </row>
    <row r="2526" spans="2:14" x14ac:dyDescent="0.25">
      <c r="B2526" s="46"/>
      <c r="G2526" s="60"/>
      <c r="H2526" s="46"/>
      <c r="I2526" s="46"/>
      <c r="N2526" s="60"/>
    </row>
    <row r="2527" spans="2:14" x14ac:dyDescent="0.25">
      <c r="B2527" s="46"/>
      <c r="G2527" s="60"/>
      <c r="H2527" s="46"/>
      <c r="I2527" s="46"/>
      <c r="N2527" s="60"/>
    </row>
    <row r="2528" spans="2:14" x14ac:dyDescent="0.25">
      <c r="B2528" s="46"/>
      <c r="G2528" s="60"/>
      <c r="H2528" s="46"/>
      <c r="I2528" s="46"/>
      <c r="N2528" s="60"/>
    </row>
    <row r="2529" spans="2:14" x14ac:dyDescent="0.25">
      <c r="B2529" s="46"/>
      <c r="G2529" s="60"/>
      <c r="H2529" s="46"/>
      <c r="I2529" s="46"/>
      <c r="N2529" s="60"/>
    </row>
    <row r="2530" spans="2:14" x14ac:dyDescent="0.25">
      <c r="B2530" s="46"/>
      <c r="G2530" s="60"/>
      <c r="H2530" s="46"/>
      <c r="I2530" s="46"/>
      <c r="N2530" s="60"/>
    </row>
    <row r="2531" spans="2:14" x14ac:dyDescent="0.25">
      <c r="B2531" s="46"/>
      <c r="G2531" s="60"/>
      <c r="H2531" s="46"/>
      <c r="I2531" s="46"/>
      <c r="N2531" s="60"/>
    </row>
    <row r="2532" spans="2:14" x14ac:dyDescent="0.25">
      <c r="B2532" s="46"/>
      <c r="G2532" s="60"/>
      <c r="H2532" s="46"/>
      <c r="I2532" s="46"/>
      <c r="N2532" s="60"/>
    </row>
    <row r="2533" spans="2:14" x14ac:dyDescent="0.25">
      <c r="B2533" s="46"/>
      <c r="G2533" s="60"/>
      <c r="H2533" s="46"/>
      <c r="I2533" s="46"/>
      <c r="N2533" s="60"/>
    </row>
    <row r="2534" spans="2:14" x14ac:dyDescent="0.25">
      <c r="B2534" s="46"/>
      <c r="G2534" s="60"/>
      <c r="H2534" s="46"/>
      <c r="I2534" s="46"/>
      <c r="N2534" s="60"/>
    </row>
    <row r="2535" spans="2:14" x14ac:dyDescent="0.25">
      <c r="B2535" s="46"/>
      <c r="G2535" s="60"/>
      <c r="H2535" s="46"/>
      <c r="I2535" s="46"/>
      <c r="N2535" s="60"/>
    </row>
    <row r="2536" spans="2:14" x14ac:dyDescent="0.25">
      <c r="B2536" s="46"/>
      <c r="G2536" s="60"/>
      <c r="H2536" s="46"/>
      <c r="I2536" s="46"/>
      <c r="N2536" s="60"/>
    </row>
    <row r="2537" spans="2:14" x14ac:dyDescent="0.25">
      <c r="B2537" s="46"/>
      <c r="G2537" s="60"/>
      <c r="H2537" s="46"/>
      <c r="I2537" s="46"/>
      <c r="N2537" s="60"/>
    </row>
    <row r="2538" spans="2:14" x14ac:dyDescent="0.25">
      <c r="B2538" s="46"/>
      <c r="G2538" s="60"/>
      <c r="H2538" s="46"/>
      <c r="I2538" s="46"/>
      <c r="N2538" s="60"/>
    </row>
    <row r="2539" spans="2:14" x14ac:dyDescent="0.25">
      <c r="B2539" s="46"/>
      <c r="G2539" s="60"/>
      <c r="H2539" s="46"/>
      <c r="I2539" s="46"/>
      <c r="N2539" s="60"/>
    </row>
    <row r="2540" spans="2:14" x14ac:dyDescent="0.25">
      <c r="B2540" s="46"/>
      <c r="G2540" s="60"/>
      <c r="H2540" s="46"/>
      <c r="I2540" s="46"/>
      <c r="N2540" s="60"/>
    </row>
    <row r="2541" spans="2:14" x14ac:dyDescent="0.25">
      <c r="B2541" s="46"/>
      <c r="G2541" s="60"/>
      <c r="H2541" s="46"/>
      <c r="I2541" s="46"/>
      <c r="N2541" s="60"/>
    </row>
    <row r="2542" spans="2:14" x14ac:dyDescent="0.25">
      <c r="B2542" s="46"/>
      <c r="G2542" s="60"/>
      <c r="H2542" s="46"/>
      <c r="I2542" s="46"/>
      <c r="N2542" s="60"/>
    </row>
    <row r="2543" spans="2:14" x14ac:dyDescent="0.25">
      <c r="B2543" s="46"/>
      <c r="G2543" s="60"/>
      <c r="H2543" s="46"/>
      <c r="I2543" s="46"/>
      <c r="N2543" s="60"/>
    </row>
    <row r="2544" spans="2:14" x14ac:dyDescent="0.25">
      <c r="B2544" s="46"/>
      <c r="G2544" s="60"/>
      <c r="H2544" s="46"/>
      <c r="I2544" s="46"/>
      <c r="N2544" s="60"/>
    </row>
    <row r="2545" spans="2:14" x14ac:dyDescent="0.25">
      <c r="B2545" s="46"/>
      <c r="G2545" s="60"/>
      <c r="H2545" s="46"/>
      <c r="I2545" s="46"/>
      <c r="N2545" s="60"/>
    </row>
    <row r="2546" spans="2:14" x14ac:dyDescent="0.25">
      <c r="B2546" s="46"/>
      <c r="G2546" s="60"/>
      <c r="H2546" s="46"/>
      <c r="I2546" s="46"/>
      <c r="N2546" s="60"/>
    </row>
    <row r="2547" spans="2:14" x14ac:dyDescent="0.25">
      <c r="B2547" s="46"/>
      <c r="G2547" s="60"/>
      <c r="H2547" s="46"/>
      <c r="I2547" s="46"/>
      <c r="N2547" s="60"/>
    </row>
    <row r="2548" spans="2:14" x14ac:dyDescent="0.25">
      <c r="B2548" s="46"/>
      <c r="G2548" s="60"/>
      <c r="H2548" s="46"/>
      <c r="I2548" s="46"/>
      <c r="N2548" s="60"/>
    </row>
    <row r="2549" spans="2:14" x14ac:dyDescent="0.25">
      <c r="B2549" s="46"/>
      <c r="G2549" s="60"/>
      <c r="H2549" s="46"/>
      <c r="I2549" s="46"/>
      <c r="N2549" s="60"/>
    </row>
    <row r="2550" spans="2:14" x14ac:dyDescent="0.25">
      <c r="B2550" s="46"/>
      <c r="G2550" s="60"/>
      <c r="H2550" s="46"/>
      <c r="I2550" s="46"/>
      <c r="N2550" s="60"/>
    </row>
    <row r="2551" spans="2:14" x14ac:dyDescent="0.25">
      <c r="B2551" s="46"/>
      <c r="G2551" s="60"/>
      <c r="H2551" s="46"/>
      <c r="I2551" s="46"/>
      <c r="N2551" s="60"/>
    </row>
    <row r="2552" spans="2:14" x14ac:dyDescent="0.25">
      <c r="B2552" s="46"/>
      <c r="G2552" s="60"/>
      <c r="H2552" s="46"/>
      <c r="I2552" s="46"/>
      <c r="N2552" s="60"/>
    </row>
    <row r="2553" spans="2:14" x14ac:dyDescent="0.25">
      <c r="B2553" s="46"/>
      <c r="G2553" s="60"/>
      <c r="H2553" s="46"/>
      <c r="I2553" s="46"/>
      <c r="N2553" s="60"/>
    </row>
    <row r="2554" spans="2:14" x14ac:dyDescent="0.25">
      <c r="B2554" s="46"/>
      <c r="G2554" s="60"/>
      <c r="H2554" s="46"/>
      <c r="I2554" s="46"/>
      <c r="N2554" s="60"/>
    </row>
    <row r="2555" spans="2:14" x14ac:dyDescent="0.25">
      <c r="B2555" s="46"/>
      <c r="G2555" s="60"/>
      <c r="H2555" s="46"/>
      <c r="I2555" s="46"/>
      <c r="N2555" s="60"/>
    </row>
    <row r="2556" spans="2:14" x14ac:dyDescent="0.25">
      <c r="B2556" s="46"/>
      <c r="G2556" s="60"/>
      <c r="H2556" s="46"/>
      <c r="I2556" s="46"/>
      <c r="N2556" s="60"/>
    </row>
    <row r="2557" spans="2:14" x14ac:dyDescent="0.25">
      <c r="B2557" s="46"/>
      <c r="G2557" s="60"/>
      <c r="H2557" s="46"/>
      <c r="I2557" s="46"/>
      <c r="N2557" s="60"/>
    </row>
    <row r="2558" spans="2:14" x14ac:dyDescent="0.25">
      <c r="B2558" s="46"/>
      <c r="G2558" s="60"/>
      <c r="H2558" s="46"/>
      <c r="I2558" s="46"/>
      <c r="N2558" s="60"/>
    </row>
    <row r="2559" spans="2:14" x14ac:dyDescent="0.25">
      <c r="B2559" s="46"/>
      <c r="G2559" s="60"/>
      <c r="H2559" s="46"/>
      <c r="I2559" s="46"/>
      <c r="N2559" s="60"/>
    </row>
    <row r="2560" spans="2:14" x14ac:dyDescent="0.25">
      <c r="B2560" s="46"/>
      <c r="G2560" s="60"/>
      <c r="H2560" s="46"/>
      <c r="I2560" s="46"/>
      <c r="N2560" s="60"/>
    </row>
    <row r="2561" spans="2:14" x14ac:dyDescent="0.25">
      <c r="B2561" s="46"/>
      <c r="G2561" s="60"/>
      <c r="H2561" s="46"/>
      <c r="I2561" s="46"/>
      <c r="N2561" s="60"/>
    </row>
    <row r="2562" spans="2:14" x14ac:dyDescent="0.25">
      <c r="B2562" s="46"/>
      <c r="G2562" s="60"/>
      <c r="H2562" s="46"/>
      <c r="I2562" s="46"/>
      <c r="N2562" s="60"/>
    </row>
    <row r="2563" spans="2:14" x14ac:dyDescent="0.25">
      <c r="B2563" s="46"/>
      <c r="G2563" s="60"/>
      <c r="H2563" s="46"/>
      <c r="I2563" s="46"/>
      <c r="N2563" s="60"/>
    </row>
    <row r="2564" spans="2:14" x14ac:dyDescent="0.25">
      <c r="B2564" s="46"/>
      <c r="G2564" s="60"/>
      <c r="H2564" s="46"/>
      <c r="I2564" s="46"/>
      <c r="N2564" s="60"/>
    </row>
    <row r="2565" spans="2:14" x14ac:dyDescent="0.25">
      <c r="B2565" s="46"/>
      <c r="G2565" s="60"/>
      <c r="H2565" s="46"/>
      <c r="I2565" s="46"/>
      <c r="N2565" s="60"/>
    </row>
    <row r="2566" spans="2:14" x14ac:dyDescent="0.25">
      <c r="B2566" s="46"/>
      <c r="G2566" s="60"/>
      <c r="H2566" s="46"/>
      <c r="I2566" s="46"/>
      <c r="N2566" s="60"/>
    </row>
    <row r="2567" spans="2:14" x14ac:dyDescent="0.25">
      <c r="B2567" s="46"/>
      <c r="G2567" s="60"/>
      <c r="H2567" s="46"/>
      <c r="I2567" s="46"/>
      <c r="N2567" s="60"/>
    </row>
    <row r="2568" spans="2:14" x14ac:dyDescent="0.25">
      <c r="B2568" s="46"/>
      <c r="G2568" s="60"/>
      <c r="H2568" s="46"/>
      <c r="I2568" s="46"/>
      <c r="N2568" s="60"/>
    </row>
    <row r="2569" spans="2:14" x14ac:dyDescent="0.25">
      <c r="B2569" s="46"/>
      <c r="G2569" s="60"/>
      <c r="H2569" s="46"/>
      <c r="I2569" s="46"/>
      <c r="N2569" s="60"/>
    </row>
    <row r="2570" spans="2:14" x14ac:dyDescent="0.25">
      <c r="B2570" s="46"/>
      <c r="G2570" s="60"/>
      <c r="H2570" s="46"/>
      <c r="I2570" s="46"/>
      <c r="N2570" s="60"/>
    </row>
    <row r="2571" spans="2:14" x14ac:dyDescent="0.25">
      <c r="B2571" s="46"/>
      <c r="G2571" s="60"/>
      <c r="H2571" s="46"/>
      <c r="I2571" s="46"/>
      <c r="N2571" s="60"/>
    </row>
    <row r="2572" spans="2:14" x14ac:dyDescent="0.25">
      <c r="B2572" s="46"/>
      <c r="G2572" s="60"/>
      <c r="H2572" s="46"/>
      <c r="I2572" s="46"/>
      <c r="N2572" s="60"/>
    </row>
    <row r="2573" spans="2:14" x14ac:dyDescent="0.25">
      <c r="B2573" s="46"/>
      <c r="G2573" s="60"/>
      <c r="H2573" s="46"/>
      <c r="I2573" s="46"/>
      <c r="N2573" s="60"/>
    </row>
    <row r="2574" spans="2:14" x14ac:dyDescent="0.25">
      <c r="B2574" s="46"/>
      <c r="G2574" s="60"/>
      <c r="H2574" s="46"/>
      <c r="I2574" s="46"/>
      <c r="N2574" s="60"/>
    </row>
    <row r="2575" spans="2:14" x14ac:dyDescent="0.25">
      <c r="B2575" s="46"/>
      <c r="G2575" s="60"/>
      <c r="H2575" s="46"/>
      <c r="I2575" s="46"/>
      <c r="N2575" s="60"/>
    </row>
    <row r="2576" spans="2:14" x14ac:dyDescent="0.25">
      <c r="B2576" s="46"/>
      <c r="G2576" s="60"/>
      <c r="H2576" s="46"/>
      <c r="I2576" s="46"/>
      <c r="N2576" s="60"/>
    </row>
    <row r="2577" spans="2:14" x14ac:dyDescent="0.25">
      <c r="B2577" s="46"/>
      <c r="G2577" s="60"/>
      <c r="H2577" s="46"/>
      <c r="I2577" s="46"/>
      <c r="N2577" s="60"/>
    </row>
    <row r="2578" spans="2:14" x14ac:dyDescent="0.25">
      <c r="B2578" s="46"/>
      <c r="G2578" s="60"/>
      <c r="H2578" s="46"/>
      <c r="I2578" s="46"/>
      <c r="N2578" s="60"/>
    </row>
    <row r="2579" spans="2:14" x14ac:dyDescent="0.25">
      <c r="B2579" s="46"/>
      <c r="G2579" s="60"/>
      <c r="H2579" s="46"/>
      <c r="I2579" s="46"/>
      <c r="N2579" s="60"/>
    </row>
    <row r="2580" spans="2:14" x14ac:dyDescent="0.25">
      <c r="B2580" s="46"/>
      <c r="G2580" s="60"/>
      <c r="H2580" s="46"/>
      <c r="I2580" s="46"/>
      <c r="N2580" s="60"/>
    </row>
    <row r="2581" spans="2:14" x14ac:dyDescent="0.25">
      <c r="B2581" s="46"/>
      <c r="G2581" s="60"/>
      <c r="H2581" s="46"/>
      <c r="I2581" s="46"/>
      <c r="N2581" s="60"/>
    </row>
    <row r="2582" spans="2:14" x14ac:dyDescent="0.25">
      <c r="B2582" s="46"/>
      <c r="G2582" s="60"/>
      <c r="H2582" s="46"/>
      <c r="I2582" s="46"/>
      <c r="N2582" s="60"/>
    </row>
    <row r="2583" spans="2:14" x14ac:dyDescent="0.25">
      <c r="B2583" s="46"/>
      <c r="G2583" s="60"/>
      <c r="H2583" s="46"/>
      <c r="I2583" s="46"/>
      <c r="N2583" s="60"/>
    </row>
    <row r="2584" spans="2:14" x14ac:dyDescent="0.25">
      <c r="B2584" s="46"/>
      <c r="G2584" s="60"/>
      <c r="H2584" s="46"/>
      <c r="I2584" s="46"/>
      <c r="N2584" s="60"/>
    </row>
    <row r="2585" spans="2:14" x14ac:dyDescent="0.25">
      <c r="B2585" s="46"/>
      <c r="G2585" s="60"/>
      <c r="H2585" s="46"/>
      <c r="I2585" s="46"/>
      <c r="N2585" s="60"/>
    </row>
    <row r="2586" spans="2:14" x14ac:dyDescent="0.25">
      <c r="B2586" s="46"/>
      <c r="G2586" s="60"/>
      <c r="H2586" s="46"/>
      <c r="I2586" s="46"/>
      <c r="N2586" s="60"/>
    </row>
    <row r="2587" spans="2:14" x14ac:dyDescent="0.25">
      <c r="B2587" s="46"/>
      <c r="G2587" s="60"/>
      <c r="H2587" s="46"/>
      <c r="I2587" s="46"/>
      <c r="N2587" s="60"/>
    </row>
    <row r="2588" spans="2:14" x14ac:dyDescent="0.25">
      <c r="B2588" s="46"/>
      <c r="G2588" s="60"/>
      <c r="H2588" s="46"/>
      <c r="I2588" s="46"/>
      <c r="N2588" s="60"/>
    </row>
    <row r="2589" spans="2:14" x14ac:dyDescent="0.25">
      <c r="B2589" s="46"/>
      <c r="G2589" s="60"/>
      <c r="H2589" s="46"/>
      <c r="I2589" s="46"/>
      <c r="N2589" s="60"/>
    </row>
    <row r="2590" spans="2:14" x14ac:dyDescent="0.25">
      <c r="B2590" s="46"/>
      <c r="G2590" s="60"/>
      <c r="H2590" s="46"/>
      <c r="I2590" s="46"/>
      <c r="N2590" s="60"/>
    </row>
    <row r="2591" spans="2:14" x14ac:dyDescent="0.25">
      <c r="B2591" s="46"/>
      <c r="G2591" s="60"/>
      <c r="H2591" s="46"/>
      <c r="I2591" s="46"/>
      <c r="N2591" s="60"/>
    </row>
    <row r="2592" spans="2:14" x14ac:dyDescent="0.25">
      <c r="B2592" s="46"/>
      <c r="G2592" s="60"/>
      <c r="H2592" s="46"/>
      <c r="I2592" s="46"/>
      <c r="N2592" s="60"/>
    </row>
    <row r="2593" spans="2:14" x14ac:dyDescent="0.25">
      <c r="B2593" s="46"/>
      <c r="G2593" s="60"/>
      <c r="H2593" s="46"/>
      <c r="I2593" s="46"/>
      <c r="N2593" s="60"/>
    </row>
    <row r="2594" spans="2:14" x14ac:dyDescent="0.25">
      <c r="B2594" s="46"/>
      <c r="G2594" s="60"/>
      <c r="H2594" s="46"/>
      <c r="I2594" s="46"/>
      <c r="N2594" s="60"/>
    </row>
    <row r="2595" spans="2:14" x14ac:dyDescent="0.25">
      <c r="B2595" s="46"/>
      <c r="G2595" s="60"/>
      <c r="H2595" s="46"/>
      <c r="I2595" s="46"/>
      <c r="N2595" s="60"/>
    </row>
    <row r="2596" spans="2:14" x14ac:dyDescent="0.25">
      <c r="B2596" s="46"/>
      <c r="G2596" s="60"/>
      <c r="H2596" s="46"/>
      <c r="I2596" s="46"/>
      <c r="N2596" s="60"/>
    </row>
    <row r="2597" spans="2:14" x14ac:dyDescent="0.25">
      <c r="B2597" s="46"/>
      <c r="G2597" s="60"/>
      <c r="H2597" s="46"/>
      <c r="I2597" s="46"/>
      <c r="N2597" s="60"/>
    </row>
    <row r="2598" spans="2:14" x14ac:dyDescent="0.25">
      <c r="B2598" s="46"/>
      <c r="G2598" s="60"/>
      <c r="H2598" s="46"/>
      <c r="I2598" s="46"/>
      <c r="N2598" s="60"/>
    </row>
    <row r="2599" spans="2:14" x14ac:dyDescent="0.25">
      <c r="B2599" s="46"/>
      <c r="G2599" s="60"/>
      <c r="H2599" s="46"/>
      <c r="I2599" s="46"/>
      <c r="N2599" s="60"/>
    </row>
    <row r="2600" spans="2:14" x14ac:dyDescent="0.25">
      <c r="B2600" s="46"/>
      <c r="G2600" s="60"/>
      <c r="H2600" s="46"/>
      <c r="I2600" s="46"/>
      <c r="N2600" s="60"/>
    </row>
    <row r="2601" spans="2:14" x14ac:dyDescent="0.25">
      <c r="B2601" s="46"/>
      <c r="G2601" s="60"/>
      <c r="H2601" s="46"/>
      <c r="I2601" s="46"/>
      <c r="N2601" s="60"/>
    </row>
    <row r="2602" spans="2:14" x14ac:dyDescent="0.25">
      <c r="B2602" s="46"/>
      <c r="G2602" s="60"/>
      <c r="H2602" s="46"/>
      <c r="I2602" s="46"/>
      <c r="N2602" s="60"/>
    </row>
    <row r="2603" spans="2:14" x14ac:dyDescent="0.25">
      <c r="B2603" s="46"/>
      <c r="G2603" s="60"/>
      <c r="H2603" s="46"/>
      <c r="I2603" s="46"/>
      <c r="N2603" s="60"/>
    </row>
    <row r="2604" spans="2:14" x14ac:dyDescent="0.25">
      <c r="B2604" s="46"/>
      <c r="G2604" s="60"/>
      <c r="H2604" s="46"/>
      <c r="I2604" s="46"/>
      <c r="N2604" s="60"/>
    </row>
    <row r="2605" spans="2:14" x14ac:dyDescent="0.25">
      <c r="B2605" s="46"/>
      <c r="G2605" s="60"/>
      <c r="H2605" s="46"/>
      <c r="I2605" s="46"/>
      <c r="N2605" s="60"/>
    </row>
    <row r="2606" spans="2:14" x14ac:dyDescent="0.25">
      <c r="B2606" s="46"/>
      <c r="G2606" s="60"/>
      <c r="H2606" s="46"/>
      <c r="I2606" s="46"/>
      <c r="N2606" s="60"/>
    </row>
    <row r="2607" spans="2:14" x14ac:dyDescent="0.25">
      <c r="B2607" s="46"/>
      <c r="G2607" s="60"/>
      <c r="H2607" s="46"/>
      <c r="I2607" s="46"/>
      <c r="N2607" s="60"/>
    </row>
    <row r="2608" spans="2:14" x14ac:dyDescent="0.25">
      <c r="B2608" s="46"/>
      <c r="G2608" s="60"/>
      <c r="H2608" s="46"/>
      <c r="I2608" s="46"/>
      <c r="N2608" s="60"/>
    </row>
    <row r="2609" spans="2:14" x14ac:dyDescent="0.25">
      <c r="B2609" s="46"/>
      <c r="G2609" s="60"/>
      <c r="H2609" s="46"/>
      <c r="I2609" s="46"/>
      <c r="N2609" s="60"/>
    </row>
    <row r="2610" spans="2:14" x14ac:dyDescent="0.25">
      <c r="B2610" s="46"/>
      <c r="G2610" s="60"/>
      <c r="H2610" s="46"/>
      <c r="I2610" s="46"/>
      <c r="N2610" s="60"/>
    </row>
    <row r="2611" spans="2:14" x14ac:dyDescent="0.25">
      <c r="B2611" s="46"/>
      <c r="G2611" s="60"/>
      <c r="H2611" s="46"/>
      <c r="I2611" s="46"/>
      <c r="N2611" s="60"/>
    </row>
    <row r="2612" spans="2:14" x14ac:dyDescent="0.25">
      <c r="B2612" s="46"/>
      <c r="G2612" s="60"/>
      <c r="H2612" s="46"/>
      <c r="I2612" s="46"/>
      <c r="N2612" s="60"/>
    </row>
    <row r="2613" spans="2:14" x14ac:dyDescent="0.25">
      <c r="B2613" s="46"/>
      <c r="G2613" s="60"/>
      <c r="H2613" s="46"/>
      <c r="I2613" s="46"/>
      <c r="N2613" s="60"/>
    </row>
    <row r="2614" spans="2:14" x14ac:dyDescent="0.25">
      <c r="B2614" s="46"/>
      <c r="G2614" s="60"/>
      <c r="H2614" s="46"/>
      <c r="I2614" s="46"/>
      <c r="N2614" s="60"/>
    </row>
    <row r="2615" spans="2:14" x14ac:dyDescent="0.25">
      <c r="B2615" s="46"/>
      <c r="G2615" s="60"/>
      <c r="H2615" s="46"/>
      <c r="I2615" s="46"/>
      <c r="N2615" s="60"/>
    </row>
    <row r="2616" spans="2:14" x14ac:dyDescent="0.25">
      <c r="B2616" s="46"/>
      <c r="G2616" s="60"/>
      <c r="H2616" s="46"/>
      <c r="I2616" s="46"/>
      <c r="N2616" s="60"/>
    </row>
    <row r="2617" spans="2:14" x14ac:dyDescent="0.25">
      <c r="B2617" s="46"/>
      <c r="G2617" s="60"/>
      <c r="H2617" s="46"/>
      <c r="I2617" s="46"/>
      <c r="N2617" s="60"/>
    </row>
    <row r="2618" spans="2:14" x14ac:dyDescent="0.25">
      <c r="B2618" s="46"/>
      <c r="G2618" s="60"/>
      <c r="H2618" s="46"/>
      <c r="I2618" s="46"/>
      <c r="N2618" s="60"/>
    </row>
    <row r="2619" spans="2:14" x14ac:dyDescent="0.25">
      <c r="B2619" s="46"/>
      <c r="G2619" s="60"/>
      <c r="H2619" s="46"/>
      <c r="I2619" s="46"/>
      <c r="N2619" s="60"/>
    </row>
    <row r="2620" spans="2:14" x14ac:dyDescent="0.25">
      <c r="B2620" s="46"/>
      <c r="G2620" s="60"/>
      <c r="H2620" s="46"/>
      <c r="I2620" s="46"/>
      <c r="N2620" s="60"/>
    </row>
    <row r="2621" spans="2:14" x14ac:dyDescent="0.25">
      <c r="B2621" s="46"/>
      <c r="G2621" s="60"/>
      <c r="H2621" s="46"/>
      <c r="I2621" s="46"/>
      <c r="N2621" s="60"/>
    </row>
    <row r="2622" spans="2:14" x14ac:dyDescent="0.25">
      <c r="B2622" s="46"/>
      <c r="G2622" s="60"/>
      <c r="H2622" s="46"/>
      <c r="I2622" s="46"/>
      <c r="N2622" s="60"/>
    </row>
    <row r="2623" spans="2:14" x14ac:dyDescent="0.25">
      <c r="B2623" s="46"/>
      <c r="G2623" s="60"/>
      <c r="H2623" s="46"/>
      <c r="I2623" s="46"/>
      <c r="N2623" s="60"/>
    </row>
    <row r="2624" spans="2:14" x14ac:dyDescent="0.25">
      <c r="B2624" s="46"/>
      <c r="G2624" s="60"/>
      <c r="H2624" s="46"/>
      <c r="I2624" s="46"/>
      <c r="N2624" s="60"/>
    </row>
    <row r="2625" spans="2:14" x14ac:dyDescent="0.25">
      <c r="B2625" s="46"/>
      <c r="G2625" s="60"/>
      <c r="H2625" s="46"/>
      <c r="I2625" s="46"/>
      <c r="N2625" s="60"/>
    </row>
    <row r="2626" spans="2:14" x14ac:dyDescent="0.25">
      <c r="B2626" s="46"/>
      <c r="G2626" s="60"/>
      <c r="H2626" s="46"/>
      <c r="I2626" s="46"/>
      <c r="N2626" s="60"/>
    </row>
    <row r="2627" spans="2:14" x14ac:dyDescent="0.25">
      <c r="B2627" s="46"/>
      <c r="G2627" s="60"/>
      <c r="H2627" s="46"/>
      <c r="I2627" s="46"/>
      <c r="N2627" s="60"/>
    </row>
    <row r="2628" spans="2:14" x14ac:dyDescent="0.25">
      <c r="B2628" s="46"/>
      <c r="G2628" s="60"/>
      <c r="H2628" s="46"/>
      <c r="I2628" s="46"/>
      <c r="N2628" s="60"/>
    </row>
    <row r="2629" spans="2:14" x14ac:dyDescent="0.25">
      <c r="B2629" s="46"/>
      <c r="G2629" s="60"/>
      <c r="H2629" s="46"/>
      <c r="I2629" s="46"/>
      <c r="N2629" s="60"/>
    </row>
    <row r="2630" spans="2:14" x14ac:dyDescent="0.25">
      <c r="B2630" s="46"/>
      <c r="G2630" s="60"/>
      <c r="H2630" s="46"/>
      <c r="I2630" s="46"/>
      <c r="N2630" s="60"/>
    </row>
    <row r="2631" spans="2:14" x14ac:dyDescent="0.25">
      <c r="B2631" s="46"/>
      <c r="G2631" s="60"/>
      <c r="H2631" s="46"/>
      <c r="I2631" s="46"/>
      <c r="N2631" s="60"/>
    </row>
    <row r="2632" spans="2:14" x14ac:dyDescent="0.25">
      <c r="B2632" s="46"/>
      <c r="G2632" s="60"/>
      <c r="H2632" s="46"/>
      <c r="I2632" s="46"/>
      <c r="N2632" s="60"/>
    </row>
    <row r="2633" spans="2:14" x14ac:dyDescent="0.25">
      <c r="B2633" s="46"/>
      <c r="G2633" s="60"/>
      <c r="H2633" s="46"/>
      <c r="I2633" s="46"/>
      <c r="N2633" s="60"/>
    </row>
    <row r="2634" spans="2:14" x14ac:dyDescent="0.25">
      <c r="B2634" s="46"/>
      <c r="G2634" s="60"/>
      <c r="H2634" s="46"/>
      <c r="I2634" s="46"/>
      <c r="N2634" s="60"/>
    </row>
    <row r="2635" spans="2:14" x14ac:dyDescent="0.25">
      <c r="B2635" s="46"/>
      <c r="G2635" s="60"/>
      <c r="H2635" s="46"/>
      <c r="I2635" s="46"/>
      <c r="N2635" s="60"/>
    </row>
    <row r="2636" spans="2:14" x14ac:dyDescent="0.25">
      <c r="B2636" s="46"/>
      <c r="G2636" s="60"/>
      <c r="H2636" s="46"/>
      <c r="I2636" s="46"/>
      <c r="N2636" s="60"/>
    </row>
    <row r="2637" spans="2:14" x14ac:dyDescent="0.25">
      <c r="B2637" s="46"/>
      <c r="G2637" s="60"/>
      <c r="H2637" s="46"/>
      <c r="I2637" s="46"/>
      <c r="N2637" s="60"/>
    </row>
    <row r="2638" spans="2:14" x14ac:dyDescent="0.25">
      <c r="B2638" s="46"/>
      <c r="G2638" s="60"/>
      <c r="H2638" s="46"/>
      <c r="I2638" s="46"/>
      <c r="N2638" s="60"/>
    </row>
    <row r="2639" spans="2:14" x14ac:dyDescent="0.25">
      <c r="B2639" s="46"/>
      <c r="G2639" s="60"/>
      <c r="H2639" s="46"/>
      <c r="I2639" s="46"/>
      <c r="N2639" s="60"/>
    </row>
    <row r="2640" spans="2:14" x14ac:dyDescent="0.25">
      <c r="B2640" s="46"/>
      <c r="G2640" s="60"/>
      <c r="H2640" s="46"/>
      <c r="I2640" s="46"/>
      <c r="N2640" s="60"/>
    </row>
    <row r="2641" spans="2:14" x14ac:dyDescent="0.25">
      <c r="B2641" s="46"/>
      <c r="G2641" s="60"/>
      <c r="H2641" s="46"/>
      <c r="I2641" s="46"/>
      <c r="N2641" s="60"/>
    </row>
    <row r="2642" spans="2:14" x14ac:dyDescent="0.25">
      <c r="B2642" s="46"/>
      <c r="G2642" s="60"/>
      <c r="H2642" s="46"/>
      <c r="I2642" s="46"/>
      <c r="N2642" s="60"/>
    </row>
    <row r="2643" spans="2:14" x14ac:dyDescent="0.25">
      <c r="B2643" s="46"/>
      <c r="G2643" s="60"/>
      <c r="H2643" s="46"/>
      <c r="I2643" s="46"/>
      <c r="N2643" s="60"/>
    </row>
    <row r="2644" spans="2:14" x14ac:dyDescent="0.25">
      <c r="B2644" s="46"/>
      <c r="G2644" s="60"/>
      <c r="H2644" s="46"/>
      <c r="I2644" s="46"/>
      <c r="N2644" s="60"/>
    </row>
    <row r="2645" spans="2:14" x14ac:dyDescent="0.25">
      <c r="B2645" s="46"/>
      <c r="G2645" s="60"/>
      <c r="H2645" s="46"/>
      <c r="I2645" s="46"/>
      <c r="N2645" s="60"/>
    </row>
    <row r="2646" spans="2:14" x14ac:dyDescent="0.25">
      <c r="B2646" s="46"/>
      <c r="G2646" s="60"/>
      <c r="H2646" s="46"/>
      <c r="I2646" s="46"/>
      <c r="N2646" s="60"/>
    </row>
    <row r="2647" spans="2:14" x14ac:dyDescent="0.25">
      <c r="B2647" s="46"/>
      <c r="G2647" s="60"/>
      <c r="H2647" s="46"/>
      <c r="I2647" s="46"/>
      <c r="N2647" s="60"/>
    </row>
    <row r="2648" spans="2:14" x14ac:dyDescent="0.25">
      <c r="B2648" s="46"/>
      <c r="G2648" s="60"/>
      <c r="H2648" s="46"/>
      <c r="I2648" s="46"/>
      <c r="N2648" s="60"/>
    </row>
    <row r="2649" spans="2:14" x14ac:dyDescent="0.25">
      <c r="B2649" s="46"/>
      <c r="G2649" s="60"/>
      <c r="H2649" s="46"/>
      <c r="I2649" s="46"/>
      <c r="N2649" s="60"/>
    </row>
    <row r="2650" spans="2:14" x14ac:dyDescent="0.25">
      <c r="B2650" s="46"/>
      <c r="G2650" s="60"/>
      <c r="H2650" s="46"/>
      <c r="I2650" s="46"/>
      <c r="N2650" s="60"/>
    </row>
    <row r="2651" spans="2:14" x14ac:dyDescent="0.25">
      <c r="B2651" s="46"/>
      <c r="G2651" s="60"/>
      <c r="H2651" s="46"/>
      <c r="I2651" s="46"/>
      <c r="N2651" s="60"/>
    </row>
    <row r="2652" spans="2:14" x14ac:dyDescent="0.25">
      <c r="B2652" s="46"/>
      <c r="G2652" s="60"/>
      <c r="H2652" s="46"/>
      <c r="I2652" s="46"/>
      <c r="N2652" s="60"/>
    </row>
    <row r="2653" spans="2:14" x14ac:dyDescent="0.25">
      <c r="B2653" s="46"/>
      <c r="G2653" s="60"/>
      <c r="H2653" s="46"/>
      <c r="I2653" s="46"/>
      <c r="N2653" s="60"/>
    </row>
    <row r="2654" spans="2:14" x14ac:dyDescent="0.25">
      <c r="B2654" s="46"/>
      <c r="G2654" s="60"/>
      <c r="H2654" s="46"/>
      <c r="I2654" s="46"/>
      <c r="N2654" s="60"/>
    </row>
    <row r="2655" spans="2:14" x14ac:dyDescent="0.25">
      <c r="B2655" s="46"/>
      <c r="G2655" s="60"/>
      <c r="H2655" s="46"/>
      <c r="I2655" s="46"/>
      <c r="N2655" s="60"/>
    </row>
    <row r="2656" spans="2:14" x14ac:dyDescent="0.25">
      <c r="B2656" s="46"/>
      <c r="G2656" s="60"/>
      <c r="H2656" s="46"/>
      <c r="I2656" s="46"/>
      <c r="N2656" s="60"/>
    </row>
    <row r="2657" spans="2:14" x14ac:dyDescent="0.25">
      <c r="B2657" s="46"/>
      <c r="G2657" s="60"/>
      <c r="H2657" s="46"/>
      <c r="I2657" s="46"/>
      <c r="N2657" s="60"/>
    </row>
    <row r="2658" spans="2:14" x14ac:dyDescent="0.25">
      <c r="B2658" s="46"/>
      <c r="G2658" s="60"/>
      <c r="H2658" s="46"/>
      <c r="I2658" s="46"/>
      <c r="N2658" s="60"/>
    </row>
    <row r="2659" spans="2:14" x14ac:dyDescent="0.25">
      <c r="B2659" s="46"/>
      <c r="G2659" s="60"/>
      <c r="H2659" s="46"/>
      <c r="I2659" s="46"/>
      <c r="N2659" s="60"/>
    </row>
    <row r="2660" spans="2:14" x14ac:dyDescent="0.25">
      <c r="B2660" s="46"/>
      <c r="G2660" s="60"/>
      <c r="H2660" s="46"/>
      <c r="I2660" s="46"/>
      <c r="N2660" s="60"/>
    </row>
    <row r="2661" spans="2:14" x14ac:dyDescent="0.25">
      <c r="B2661" s="46"/>
      <c r="G2661" s="60"/>
      <c r="H2661" s="46"/>
      <c r="I2661" s="46"/>
      <c r="N2661" s="60"/>
    </row>
    <row r="2662" spans="2:14" x14ac:dyDescent="0.25">
      <c r="B2662" s="46"/>
      <c r="G2662" s="60"/>
      <c r="H2662" s="46"/>
      <c r="I2662" s="46"/>
      <c r="N2662" s="60"/>
    </row>
    <row r="2663" spans="2:14" x14ac:dyDescent="0.25">
      <c r="B2663" s="46"/>
      <c r="G2663" s="60"/>
      <c r="H2663" s="46"/>
      <c r="I2663" s="46"/>
      <c r="N2663" s="60"/>
    </row>
    <row r="2664" spans="2:14" x14ac:dyDescent="0.25">
      <c r="B2664" s="46"/>
      <c r="G2664" s="60"/>
      <c r="H2664" s="46"/>
      <c r="I2664" s="46"/>
      <c r="N2664" s="60"/>
    </row>
    <row r="2665" spans="2:14" x14ac:dyDescent="0.25">
      <c r="B2665" s="46"/>
      <c r="G2665" s="60"/>
      <c r="H2665" s="46"/>
      <c r="I2665" s="46"/>
      <c r="N2665" s="60"/>
    </row>
    <row r="2666" spans="2:14" x14ac:dyDescent="0.25">
      <c r="B2666" s="46"/>
      <c r="G2666" s="60"/>
      <c r="H2666" s="46"/>
      <c r="I2666" s="46"/>
      <c r="N2666" s="60"/>
    </row>
    <row r="2667" spans="2:14" x14ac:dyDescent="0.25">
      <c r="B2667" s="46"/>
      <c r="G2667" s="60"/>
      <c r="H2667" s="46"/>
      <c r="I2667" s="46"/>
      <c r="N2667" s="60"/>
    </row>
    <row r="2668" spans="2:14" x14ac:dyDescent="0.25">
      <c r="B2668" s="46"/>
      <c r="G2668" s="60"/>
      <c r="H2668" s="46"/>
      <c r="I2668" s="46"/>
      <c r="N2668" s="60"/>
    </row>
    <row r="2669" spans="2:14" x14ac:dyDescent="0.25">
      <c r="B2669" s="46"/>
      <c r="G2669" s="60"/>
      <c r="H2669" s="46"/>
      <c r="I2669" s="46"/>
      <c r="N2669" s="60"/>
    </row>
    <row r="2670" spans="2:14" x14ac:dyDescent="0.25">
      <c r="B2670" s="46"/>
      <c r="G2670" s="60"/>
      <c r="H2670" s="46"/>
      <c r="I2670" s="46"/>
      <c r="N2670" s="60"/>
    </row>
    <row r="2671" spans="2:14" x14ac:dyDescent="0.25">
      <c r="B2671" s="46"/>
      <c r="G2671" s="60"/>
      <c r="H2671" s="46"/>
      <c r="I2671" s="46"/>
      <c r="N2671" s="60"/>
    </row>
    <row r="2672" spans="2:14" x14ac:dyDescent="0.25">
      <c r="B2672" s="46"/>
      <c r="G2672" s="60"/>
      <c r="H2672" s="46"/>
      <c r="I2672" s="46"/>
      <c r="N2672" s="60"/>
    </row>
    <row r="2673" spans="2:14" x14ac:dyDescent="0.25">
      <c r="B2673" s="46"/>
      <c r="G2673" s="60"/>
      <c r="H2673" s="46"/>
      <c r="I2673" s="46"/>
      <c r="N2673" s="60"/>
    </row>
    <row r="2674" spans="2:14" x14ac:dyDescent="0.25">
      <c r="B2674" s="46"/>
      <c r="G2674" s="60"/>
      <c r="H2674" s="46"/>
      <c r="I2674" s="46"/>
      <c r="N2674" s="60"/>
    </row>
    <row r="2675" spans="2:14" x14ac:dyDescent="0.25">
      <c r="B2675" s="46"/>
      <c r="G2675" s="60"/>
      <c r="H2675" s="46"/>
      <c r="I2675" s="46"/>
      <c r="N2675" s="60"/>
    </row>
    <row r="2676" spans="2:14" x14ac:dyDescent="0.25">
      <c r="B2676" s="46"/>
      <c r="G2676" s="60"/>
      <c r="H2676" s="46"/>
      <c r="I2676" s="46"/>
      <c r="N2676" s="60"/>
    </row>
    <row r="2677" spans="2:14" x14ac:dyDescent="0.25">
      <c r="B2677" s="46"/>
      <c r="G2677" s="60"/>
      <c r="H2677" s="46"/>
      <c r="I2677" s="46"/>
      <c r="N2677" s="60"/>
    </row>
    <row r="2678" spans="2:14" x14ac:dyDescent="0.25">
      <c r="B2678" s="46"/>
      <c r="G2678" s="60"/>
      <c r="H2678" s="46"/>
      <c r="I2678" s="46"/>
      <c r="N2678" s="60"/>
    </row>
    <row r="2679" spans="2:14" x14ac:dyDescent="0.25">
      <c r="B2679" s="46"/>
      <c r="G2679" s="60"/>
      <c r="H2679" s="46"/>
      <c r="I2679" s="46"/>
      <c r="N2679" s="60"/>
    </row>
    <row r="2680" spans="2:14" x14ac:dyDescent="0.25">
      <c r="B2680" s="46"/>
      <c r="G2680" s="60"/>
      <c r="H2680" s="46"/>
      <c r="I2680" s="46"/>
      <c r="N2680" s="60"/>
    </row>
    <row r="2681" spans="2:14" x14ac:dyDescent="0.25">
      <c r="B2681" s="46"/>
      <c r="G2681" s="60"/>
      <c r="H2681" s="46"/>
      <c r="I2681" s="46"/>
      <c r="N2681" s="60"/>
    </row>
    <row r="2682" spans="2:14" x14ac:dyDescent="0.25">
      <c r="B2682" s="46"/>
      <c r="G2682" s="60"/>
      <c r="H2682" s="46"/>
      <c r="I2682" s="46"/>
      <c r="N2682" s="60"/>
    </row>
    <row r="2683" spans="2:14" x14ac:dyDescent="0.25">
      <c r="B2683" s="46"/>
      <c r="G2683" s="60"/>
      <c r="H2683" s="46"/>
      <c r="I2683" s="46"/>
      <c r="N2683" s="60"/>
    </row>
    <row r="2684" spans="2:14" x14ac:dyDescent="0.25">
      <c r="B2684" s="46"/>
      <c r="G2684" s="60"/>
      <c r="H2684" s="46"/>
      <c r="I2684" s="46"/>
      <c r="N2684" s="60"/>
    </row>
    <row r="2685" spans="2:14" x14ac:dyDescent="0.25">
      <c r="B2685" s="46"/>
      <c r="G2685" s="60"/>
      <c r="H2685" s="46"/>
      <c r="I2685" s="46"/>
      <c r="N2685" s="60"/>
    </row>
    <row r="2686" spans="2:14" x14ac:dyDescent="0.25">
      <c r="B2686" s="46"/>
      <c r="G2686" s="60"/>
      <c r="H2686" s="46"/>
      <c r="I2686" s="46"/>
      <c r="N2686" s="60"/>
    </row>
    <row r="2687" spans="2:14" x14ac:dyDescent="0.25">
      <c r="B2687" s="46"/>
      <c r="G2687" s="60"/>
      <c r="H2687" s="46"/>
      <c r="I2687" s="46"/>
      <c r="N2687" s="60"/>
    </row>
    <row r="2688" spans="2:14" x14ac:dyDescent="0.25">
      <c r="B2688" s="46"/>
      <c r="G2688" s="60"/>
      <c r="H2688" s="46"/>
      <c r="I2688" s="46"/>
      <c r="N2688" s="60"/>
    </row>
    <row r="2689" spans="2:14" x14ac:dyDescent="0.25">
      <c r="B2689" s="46"/>
      <c r="G2689" s="60"/>
      <c r="H2689" s="46"/>
      <c r="I2689" s="46"/>
      <c r="N2689" s="60"/>
    </row>
    <row r="2690" spans="2:14" x14ac:dyDescent="0.25">
      <c r="B2690" s="46"/>
      <c r="G2690" s="60"/>
      <c r="H2690" s="46"/>
      <c r="I2690" s="46"/>
      <c r="N2690" s="60"/>
    </row>
    <row r="2691" spans="2:14" x14ac:dyDescent="0.25">
      <c r="B2691" s="46"/>
      <c r="G2691" s="60"/>
      <c r="H2691" s="46"/>
      <c r="I2691" s="46"/>
      <c r="N2691" s="60"/>
    </row>
    <row r="2692" spans="2:14" x14ac:dyDescent="0.25">
      <c r="B2692" s="46"/>
      <c r="G2692" s="60"/>
      <c r="H2692" s="46"/>
      <c r="I2692" s="46"/>
      <c r="N2692" s="60"/>
    </row>
    <row r="2693" spans="2:14" x14ac:dyDescent="0.25">
      <c r="B2693" s="46"/>
      <c r="G2693" s="60"/>
      <c r="H2693" s="46"/>
      <c r="I2693" s="46"/>
      <c r="N2693" s="60"/>
    </row>
    <row r="2694" spans="2:14" x14ac:dyDescent="0.25">
      <c r="B2694" s="46"/>
      <c r="G2694" s="60"/>
      <c r="H2694" s="46"/>
      <c r="I2694" s="46"/>
      <c r="N2694" s="60"/>
    </row>
    <row r="2695" spans="2:14" x14ac:dyDescent="0.25">
      <c r="B2695" s="46"/>
      <c r="G2695" s="60"/>
      <c r="H2695" s="46"/>
      <c r="I2695" s="46"/>
      <c r="N2695" s="60"/>
    </row>
    <row r="2696" spans="2:14" x14ac:dyDescent="0.25">
      <c r="B2696" s="46"/>
      <c r="G2696" s="60"/>
      <c r="H2696" s="46"/>
      <c r="I2696" s="46"/>
      <c r="N2696" s="60"/>
    </row>
    <row r="2697" spans="2:14" x14ac:dyDescent="0.25">
      <c r="B2697" s="46"/>
      <c r="G2697" s="60"/>
      <c r="H2697" s="46"/>
      <c r="I2697" s="46"/>
      <c r="N2697" s="60"/>
    </row>
    <row r="2698" spans="2:14" x14ac:dyDescent="0.25">
      <c r="B2698" s="46"/>
      <c r="G2698" s="60"/>
      <c r="H2698" s="46"/>
      <c r="I2698" s="46"/>
      <c r="N2698" s="60"/>
    </row>
    <row r="2699" spans="2:14" x14ac:dyDescent="0.25">
      <c r="B2699" s="46"/>
      <c r="G2699" s="60"/>
      <c r="H2699" s="46"/>
      <c r="I2699" s="46"/>
      <c r="N2699" s="60"/>
    </row>
    <row r="2700" spans="2:14" x14ac:dyDescent="0.25">
      <c r="B2700" s="46"/>
      <c r="G2700" s="60"/>
      <c r="H2700" s="46"/>
      <c r="I2700" s="46"/>
      <c r="N2700" s="60"/>
    </row>
    <row r="2701" spans="2:14" x14ac:dyDescent="0.25">
      <c r="B2701" s="46"/>
      <c r="G2701" s="60"/>
      <c r="H2701" s="46"/>
      <c r="I2701" s="46"/>
      <c r="N2701" s="60"/>
    </row>
    <row r="2702" spans="2:14" x14ac:dyDescent="0.25">
      <c r="B2702" s="46"/>
      <c r="G2702" s="60"/>
      <c r="H2702" s="46"/>
      <c r="I2702" s="46"/>
      <c r="N2702" s="60"/>
    </row>
    <row r="2703" spans="2:14" x14ac:dyDescent="0.25">
      <c r="B2703" s="46"/>
      <c r="G2703" s="60"/>
      <c r="H2703" s="46"/>
      <c r="I2703" s="46"/>
      <c r="N2703" s="60"/>
    </row>
    <row r="2704" spans="2:14" x14ac:dyDescent="0.25">
      <c r="B2704" s="46"/>
      <c r="G2704" s="60"/>
      <c r="H2704" s="46"/>
      <c r="I2704" s="46"/>
      <c r="N2704" s="60"/>
    </row>
    <row r="2705" spans="2:14" x14ac:dyDescent="0.25">
      <c r="B2705" s="46"/>
      <c r="G2705" s="60"/>
      <c r="H2705" s="46"/>
      <c r="I2705" s="46"/>
      <c r="N2705" s="60"/>
    </row>
    <row r="2706" spans="2:14" x14ac:dyDescent="0.25">
      <c r="B2706" s="46"/>
      <c r="G2706" s="60"/>
      <c r="H2706" s="46"/>
      <c r="I2706" s="46"/>
      <c r="N2706" s="60"/>
    </row>
    <row r="2707" spans="2:14" x14ac:dyDescent="0.25">
      <c r="B2707" s="46"/>
      <c r="G2707" s="60"/>
      <c r="H2707" s="46"/>
      <c r="I2707" s="46"/>
      <c r="N2707" s="60"/>
    </row>
    <row r="2708" spans="2:14" x14ac:dyDescent="0.25">
      <c r="B2708" s="46"/>
      <c r="G2708" s="60"/>
      <c r="H2708" s="46"/>
      <c r="I2708" s="46"/>
      <c r="N2708" s="60"/>
    </row>
    <row r="2709" spans="2:14" x14ac:dyDescent="0.25">
      <c r="B2709" s="46"/>
      <c r="G2709" s="60"/>
      <c r="H2709" s="46"/>
      <c r="I2709" s="46"/>
      <c r="N2709" s="60"/>
    </row>
    <row r="2710" spans="2:14" x14ac:dyDescent="0.25">
      <c r="B2710" s="46"/>
      <c r="G2710" s="60"/>
      <c r="H2710" s="46"/>
      <c r="I2710" s="46"/>
      <c r="N2710" s="60"/>
    </row>
    <row r="2711" spans="2:14" x14ac:dyDescent="0.25">
      <c r="B2711" s="46"/>
      <c r="G2711" s="60"/>
      <c r="H2711" s="46"/>
      <c r="I2711" s="46"/>
      <c r="N2711" s="60"/>
    </row>
    <row r="2712" spans="2:14" x14ac:dyDescent="0.25">
      <c r="B2712" s="46"/>
      <c r="G2712" s="60"/>
      <c r="H2712" s="46"/>
      <c r="I2712" s="46"/>
      <c r="N2712" s="60"/>
    </row>
    <row r="2713" spans="2:14" x14ac:dyDescent="0.25">
      <c r="B2713" s="46"/>
      <c r="G2713" s="60"/>
      <c r="H2713" s="46"/>
      <c r="I2713" s="46"/>
      <c r="N2713" s="60"/>
    </row>
    <row r="2714" spans="2:14" x14ac:dyDescent="0.25">
      <c r="B2714" s="46"/>
      <c r="G2714" s="60"/>
      <c r="H2714" s="46"/>
      <c r="I2714" s="46"/>
      <c r="N2714" s="60"/>
    </row>
    <row r="2715" spans="2:14" x14ac:dyDescent="0.25">
      <c r="B2715" s="46"/>
      <c r="G2715" s="60"/>
      <c r="H2715" s="46"/>
      <c r="I2715" s="46"/>
      <c r="N2715" s="60"/>
    </row>
    <row r="2716" spans="2:14" x14ac:dyDescent="0.25">
      <c r="B2716" s="46"/>
      <c r="G2716" s="60"/>
      <c r="H2716" s="46"/>
      <c r="I2716" s="46"/>
      <c r="N2716" s="60"/>
    </row>
    <row r="2717" spans="2:14" x14ac:dyDescent="0.25">
      <c r="B2717" s="46"/>
      <c r="G2717" s="60"/>
      <c r="H2717" s="46"/>
      <c r="I2717" s="46"/>
      <c r="N2717" s="60"/>
    </row>
    <row r="2718" spans="2:14" x14ac:dyDescent="0.25">
      <c r="B2718" s="46"/>
      <c r="G2718" s="60"/>
      <c r="H2718" s="46"/>
      <c r="I2718" s="46"/>
      <c r="N2718" s="60"/>
    </row>
    <row r="2719" spans="2:14" x14ac:dyDescent="0.25">
      <c r="B2719" s="46"/>
      <c r="G2719" s="60"/>
      <c r="H2719" s="46"/>
      <c r="I2719" s="46"/>
      <c r="N2719" s="60"/>
    </row>
    <row r="2720" spans="2:14" x14ac:dyDescent="0.25">
      <c r="B2720" s="46"/>
      <c r="G2720" s="60"/>
      <c r="H2720" s="46"/>
      <c r="I2720" s="46"/>
      <c r="N2720" s="60"/>
    </row>
    <row r="2721" spans="2:14" x14ac:dyDescent="0.25">
      <c r="B2721" s="46"/>
      <c r="G2721" s="60"/>
      <c r="H2721" s="46"/>
      <c r="I2721" s="46"/>
      <c r="N2721" s="60"/>
    </row>
    <row r="2722" spans="2:14" x14ac:dyDescent="0.25">
      <c r="B2722" s="46"/>
      <c r="G2722" s="60"/>
      <c r="H2722" s="46"/>
      <c r="I2722" s="46"/>
      <c r="N2722" s="60"/>
    </row>
    <row r="2723" spans="2:14" x14ac:dyDescent="0.25">
      <c r="B2723" s="46"/>
      <c r="G2723" s="60"/>
      <c r="H2723" s="46"/>
      <c r="I2723" s="46"/>
      <c r="N2723" s="60"/>
    </row>
    <row r="2724" spans="2:14" x14ac:dyDescent="0.25">
      <c r="B2724" s="46"/>
      <c r="G2724" s="60"/>
      <c r="H2724" s="46"/>
      <c r="I2724" s="46"/>
      <c r="N2724" s="60"/>
    </row>
    <row r="2725" spans="2:14" x14ac:dyDescent="0.25">
      <c r="B2725" s="46"/>
      <c r="G2725" s="60"/>
      <c r="H2725" s="46"/>
      <c r="I2725" s="46"/>
      <c r="N2725" s="60"/>
    </row>
    <row r="2726" spans="2:14" x14ac:dyDescent="0.25">
      <c r="B2726" s="46"/>
      <c r="G2726" s="60"/>
      <c r="H2726" s="46"/>
      <c r="I2726" s="46"/>
      <c r="N2726" s="60"/>
    </row>
    <row r="2727" spans="2:14" x14ac:dyDescent="0.25">
      <c r="B2727" s="46"/>
      <c r="G2727" s="60"/>
      <c r="H2727" s="46"/>
      <c r="I2727" s="46"/>
      <c r="N2727" s="60"/>
    </row>
    <row r="2728" spans="2:14" x14ac:dyDescent="0.25">
      <c r="B2728" s="46"/>
      <c r="G2728" s="60"/>
      <c r="H2728" s="46"/>
      <c r="I2728" s="46"/>
      <c r="N2728" s="60"/>
    </row>
    <row r="2729" spans="2:14" x14ac:dyDescent="0.25">
      <c r="B2729" s="46"/>
      <c r="G2729" s="60"/>
      <c r="H2729" s="46"/>
      <c r="I2729" s="46"/>
      <c r="N2729" s="60"/>
    </row>
    <row r="2730" spans="2:14" x14ac:dyDescent="0.25">
      <c r="B2730" s="46"/>
      <c r="G2730" s="60"/>
      <c r="H2730" s="46"/>
      <c r="I2730" s="46"/>
      <c r="N2730" s="60"/>
    </row>
    <row r="2731" spans="2:14" x14ac:dyDescent="0.25">
      <c r="B2731" s="46"/>
      <c r="G2731" s="60"/>
      <c r="H2731" s="46"/>
      <c r="I2731" s="46"/>
      <c r="N2731" s="60"/>
    </row>
    <row r="2732" spans="2:14" x14ac:dyDescent="0.25">
      <c r="B2732" s="46"/>
      <c r="G2732" s="60"/>
      <c r="H2732" s="46"/>
      <c r="I2732" s="46"/>
      <c r="N2732" s="60"/>
    </row>
    <row r="2733" spans="2:14" x14ac:dyDescent="0.25">
      <c r="B2733" s="46"/>
      <c r="G2733" s="60"/>
      <c r="H2733" s="46"/>
      <c r="I2733" s="46"/>
      <c r="N2733" s="60"/>
    </row>
    <row r="2734" spans="2:14" x14ac:dyDescent="0.25">
      <c r="B2734" s="46"/>
      <c r="G2734" s="60"/>
      <c r="H2734" s="46"/>
      <c r="I2734" s="46"/>
      <c r="N2734" s="60"/>
    </row>
    <row r="2735" spans="2:14" x14ac:dyDescent="0.25">
      <c r="B2735" s="46"/>
      <c r="G2735" s="60"/>
      <c r="H2735" s="46"/>
      <c r="I2735" s="46"/>
      <c r="N2735" s="60"/>
    </row>
    <row r="2736" spans="2:14" x14ac:dyDescent="0.25">
      <c r="B2736" s="46"/>
      <c r="G2736" s="60"/>
      <c r="H2736" s="46"/>
      <c r="I2736" s="46"/>
      <c r="N2736" s="60"/>
    </row>
    <row r="2737" spans="2:14" x14ac:dyDescent="0.25">
      <c r="B2737" s="46"/>
      <c r="G2737" s="60"/>
      <c r="H2737" s="46"/>
      <c r="I2737" s="46"/>
      <c r="N2737" s="60"/>
    </row>
    <row r="2738" spans="2:14" x14ac:dyDescent="0.25">
      <c r="B2738" s="46"/>
      <c r="G2738" s="60"/>
      <c r="H2738" s="46"/>
      <c r="I2738" s="46"/>
      <c r="N2738" s="60"/>
    </row>
    <row r="2739" spans="2:14" x14ac:dyDescent="0.25">
      <c r="B2739" s="46"/>
      <c r="G2739" s="60"/>
      <c r="H2739" s="46"/>
      <c r="I2739" s="46"/>
      <c r="N2739" s="60"/>
    </row>
    <row r="2740" spans="2:14" x14ac:dyDescent="0.25">
      <c r="B2740" s="46"/>
      <c r="G2740" s="60"/>
      <c r="H2740" s="46"/>
      <c r="I2740" s="46"/>
      <c r="N2740" s="60"/>
    </row>
    <row r="2741" spans="2:14" x14ac:dyDescent="0.25">
      <c r="B2741" s="46"/>
      <c r="G2741" s="60"/>
      <c r="H2741" s="46"/>
      <c r="I2741" s="46"/>
      <c r="N2741" s="60"/>
    </row>
    <row r="2742" spans="2:14" x14ac:dyDescent="0.25">
      <c r="B2742" s="46"/>
      <c r="G2742" s="60"/>
      <c r="H2742" s="46"/>
      <c r="I2742" s="46"/>
      <c r="N2742" s="60"/>
    </row>
    <row r="2743" spans="2:14" x14ac:dyDescent="0.25">
      <c r="B2743" s="46"/>
      <c r="G2743" s="60"/>
      <c r="H2743" s="46"/>
      <c r="I2743" s="46"/>
      <c r="N2743" s="60"/>
    </row>
    <row r="2744" spans="2:14" x14ac:dyDescent="0.25">
      <c r="B2744" s="46"/>
      <c r="G2744" s="60"/>
      <c r="H2744" s="46"/>
      <c r="I2744" s="46"/>
      <c r="N2744" s="60"/>
    </row>
    <row r="2745" spans="2:14" x14ac:dyDescent="0.25">
      <c r="B2745" s="46"/>
      <c r="G2745" s="60"/>
      <c r="H2745" s="46"/>
      <c r="I2745" s="46"/>
      <c r="N2745" s="60"/>
    </row>
    <row r="2746" spans="2:14" x14ac:dyDescent="0.25">
      <c r="B2746" s="46"/>
      <c r="G2746" s="60"/>
      <c r="H2746" s="46"/>
      <c r="I2746" s="46"/>
      <c r="N2746" s="60"/>
    </row>
    <row r="2747" spans="2:14" x14ac:dyDescent="0.25">
      <c r="B2747" s="46"/>
      <c r="G2747" s="60"/>
      <c r="H2747" s="46"/>
      <c r="I2747" s="46"/>
      <c r="N2747" s="60"/>
    </row>
    <row r="2748" spans="2:14" x14ac:dyDescent="0.25">
      <c r="B2748" s="46"/>
      <c r="G2748" s="60"/>
      <c r="H2748" s="46"/>
      <c r="I2748" s="46"/>
      <c r="N2748" s="60"/>
    </row>
    <row r="2749" spans="2:14" x14ac:dyDescent="0.25">
      <c r="B2749" s="46"/>
      <c r="G2749" s="60"/>
      <c r="H2749" s="46"/>
      <c r="I2749" s="46"/>
      <c r="N2749" s="60"/>
    </row>
    <row r="2750" spans="2:14" x14ac:dyDescent="0.25">
      <c r="B2750" s="46"/>
      <c r="G2750" s="60"/>
      <c r="H2750" s="46"/>
      <c r="I2750" s="46"/>
      <c r="N2750" s="60"/>
    </row>
    <row r="2751" spans="2:14" x14ac:dyDescent="0.25">
      <c r="B2751" s="46"/>
      <c r="G2751" s="60"/>
      <c r="H2751" s="46"/>
      <c r="I2751" s="46"/>
      <c r="N2751" s="60"/>
    </row>
    <row r="2752" spans="2:14" x14ac:dyDescent="0.25">
      <c r="B2752" s="46"/>
      <c r="G2752" s="60"/>
      <c r="H2752" s="46"/>
      <c r="I2752" s="46"/>
      <c r="N2752" s="60"/>
    </row>
    <row r="2753" spans="2:14" x14ac:dyDescent="0.25">
      <c r="B2753" s="46"/>
      <c r="G2753" s="60"/>
      <c r="H2753" s="46"/>
      <c r="I2753" s="46"/>
      <c r="N2753" s="60"/>
    </row>
    <row r="2754" spans="2:14" x14ac:dyDescent="0.25">
      <c r="B2754" s="46"/>
      <c r="G2754" s="60"/>
      <c r="H2754" s="46"/>
      <c r="I2754" s="46"/>
      <c r="N2754" s="60"/>
    </row>
    <row r="2755" spans="2:14" x14ac:dyDescent="0.25">
      <c r="B2755" s="46"/>
      <c r="G2755" s="60"/>
      <c r="H2755" s="46"/>
      <c r="I2755" s="46"/>
      <c r="N2755" s="60"/>
    </row>
    <row r="2756" spans="2:14" x14ac:dyDescent="0.25">
      <c r="B2756" s="46"/>
      <c r="G2756" s="60"/>
      <c r="H2756" s="46"/>
      <c r="I2756" s="46"/>
      <c r="N2756" s="60"/>
    </row>
    <row r="2757" spans="2:14" x14ac:dyDescent="0.25">
      <c r="B2757" s="46"/>
      <c r="G2757" s="60"/>
      <c r="H2757" s="46"/>
      <c r="I2757" s="46"/>
      <c r="N2757" s="60"/>
    </row>
    <row r="2758" spans="2:14" x14ac:dyDescent="0.25">
      <c r="B2758" s="46"/>
      <c r="G2758" s="60"/>
      <c r="H2758" s="46"/>
      <c r="I2758" s="46"/>
      <c r="N2758" s="60"/>
    </row>
    <row r="2759" spans="2:14" x14ac:dyDescent="0.25">
      <c r="B2759" s="46"/>
      <c r="G2759" s="60"/>
      <c r="H2759" s="46"/>
      <c r="I2759" s="46"/>
      <c r="N2759" s="60"/>
    </row>
    <row r="2760" spans="2:14" x14ac:dyDescent="0.25">
      <c r="B2760" s="46"/>
      <c r="G2760" s="60"/>
      <c r="H2760" s="46"/>
      <c r="I2760" s="46"/>
      <c r="N2760" s="60"/>
    </row>
    <row r="2761" spans="2:14" x14ac:dyDescent="0.25">
      <c r="B2761" s="46"/>
      <c r="G2761" s="60"/>
      <c r="H2761" s="46"/>
      <c r="I2761" s="46"/>
      <c r="N2761" s="60"/>
    </row>
    <row r="2762" spans="2:14" x14ac:dyDescent="0.25">
      <c r="B2762" s="46"/>
      <c r="G2762" s="60"/>
      <c r="H2762" s="46"/>
      <c r="I2762" s="46"/>
      <c r="N2762" s="60"/>
    </row>
    <row r="2763" spans="2:14" x14ac:dyDescent="0.25">
      <c r="B2763" s="46"/>
      <c r="G2763" s="60"/>
      <c r="H2763" s="46"/>
      <c r="I2763" s="46"/>
      <c r="N2763" s="60"/>
    </row>
    <row r="2764" spans="2:14" x14ac:dyDescent="0.25">
      <c r="B2764" s="46"/>
      <c r="G2764" s="60"/>
      <c r="H2764" s="46"/>
      <c r="I2764" s="46"/>
      <c r="N2764" s="60"/>
    </row>
    <row r="2765" spans="2:14" x14ac:dyDescent="0.25">
      <c r="B2765" s="46"/>
      <c r="G2765" s="60"/>
      <c r="H2765" s="46"/>
      <c r="I2765" s="46"/>
      <c r="N2765" s="60"/>
    </row>
    <row r="2766" spans="2:14" x14ac:dyDescent="0.25">
      <c r="B2766" s="46"/>
      <c r="G2766" s="60"/>
      <c r="H2766" s="46"/>
      <c r="I2766" s="46"/>
      <c r="N2766" s="60"/>
    </row>
    <row r="2767" spans="2:14" x14ac:dyDescent="0.25">
      <c r="B2767" s="46"/>
      <c r="G2767" s="60"/>
      <c r="H2767" s="46"/>
      <c r="I2767" s="46"/>
      <c r="N2767" s="60"/>
    </row>
    <row r="2768" spans="2:14" x14ac:dyDescent="0.25">
      <c r="B2768" s="46"/>
      <c r="G2768" s="60"/>
      <c r="H2768" s="46"/>
      <c r="I2768" s="46"/>
      <c r="N2768" s="60"/>
    </row>
    <row r="2769" spans="2:14" x14ac:dyDescent="0.25">
      <c r="B2769" s="46"/>
      <c r="G2769" s="60"/>
      <c r="H2769" s="46"/>
      <c r="I2769" s="46"/>
      <c r="N2769" s="60"/>
    </row>
    <row r="2770" spans="2:14" x14ac:dyDescent="0.25">
      <c r="B2770" s="46"/>
      <c r="G2770" s="60"/>
      <c r="H2770" s="46"/>
      <c r="I2770" s="46"/>
      <c r="N2770" s="60"/>
    </row>
    <row r="2771" spans="2:14" x14ac:dyDescent="0.25">
      <c r="B2771" s="46"/>
      <c r="G2771" s="60"/>
      <c r="H2771" s="46"/>
      <c r="I2771" s="46"/>
      <c r="N2771" s="60"/>
    </row>
    <row r="2772" spans="2:14" x14ac:dyDescent="0.25">
      <c r="B2772" s="46"/>
      <c r="G2772" s="60"/>
      <c r="H2772" s="46"/>
      <c r="I2772" s="46"/>
      <c r="N2772" s="60"/>
    </row>
    <row r="2773" spans="2:14" x14ac:dyDescent="0.25">
      <c r="B2773" s="46"/>
      <c r="G2773" s="60"/>
      <c r="H2773" s="46"/>
      <c r="I2773" s="46"/>
      <c r="N2773" s="60"/>
    </row>
    <row r="2774" spans="2:14" x14ac:dyDescent="0.25">
      <c r="B2774" s="46"/>
      <c r="G2774" s="60"/>
      <c r="H2774" s="46"/>
      <c r="I2774" s="46"/>
      <c r="N2774" s="60"/>
    </row>
    <row r="2775" spans="2:14" x14ac:dyDescent="0.25">
      <c r="B2775" s="46"/>
      <c r="G2775" s="60"/>
      <c r="H2775" s="46"/>
      <c r="I2775" s="46"/>
      <c r="N2775" s="60"/>
    </row>
    <row r="2776" spans="2:14" x14ac:dyDescent="0.25">
      <c r="B2776" s="46"/>
      <c r="G2776" s="60"/>
      <c r="H2776" s="46"/>
      <c r="I2776" s="46"/>
      <c r="N2776" s="60"/>
    </row>
    <row r="2777" spans="2:14" x14ac:dyDescent="0.25">
      <c r="B2777" s="46"/>
      <c r="G2777" s="60"/>
      <c r="H2777" s="46"/>
      <c r="I2777" s="46"/>
      <c r="N2777" s="60"/>
    </row>
    <row r="2778" spans="2:14" x14ac:dyDescent="0.25">
      <c r="B2778" s="46"/>
      <c r="G2778" s="60"/>
      <c r="H2778" s="46"/>
      <c r="I2778" s="46"/>
      <c r="N2778" s="60"/>
    </row>
    <row r="2779" spans="2:14" x14ac:dyDescent="0.25">
      <c r="B2779" s="46"/>
      <c r="G2779" s="60"/>
      <c r="H2779" s="46"/>
      <c r="I2779" s="46"/>
      <c r="N2779" s="60"/>
    </row>
    <row r="2780" spans="2:14" x14ac:dyDescent="0.25">
      <c r="B2780" s="46"/>
      <c r="G2780" s="60"/>
      <c r="H2780" s="46"/>
      <c r="I2780" s="46"/>
      <c r="N2780" s="60"/>
    </row>
    <row r="2781" spans="2:14" x14ac:dyDescent="0.25">
      <c r="B2781" s="46"/>
      <c r="G2781" s="60"/>
      <c r="H2781" s="46"/>
      <c r="I2781" s="46"/>
      <c r="N2781" s="60"/>
    </row>
    <row r="2782" spans="2:14" x14ac:dyDescent="0.25">
      <c r="B2782" s="46"/>
      <c r="G2782" s="60"/>
      <c r="H2782" s="46"/>
      <c r="I2782" s="46"/>
      <c r="N2782" s="60"/>
    </row>
    <row r="2783" spans="2:14" x14ac:dyDescent="0.25">
      <c r="B2783" s="46"/>
      <c r="G2783" s="60"/>
      <c r="H2783" s="46"/>
      <c r="I2783" s="46"/>
      <c r="N2783" s="60"/>
    </row>
    <row r="2784" spans="2:14" x14ac:dyDescent="0.25">
      <c r="B2784" s="46"/>
      <c r="G2784" s="60"/>
      <c r="H2784" s="46"/>
      <c r="I2784" s="46"/>
      <c r="N2784" s="60"/>
    </row>
    <row r="2785" spans="2:14" x14ac:dyDescent="0.25">
      <c r="B2785" s="46"/>
      <c r="G2785" s="60"/>
      <c r="H2785" s="46"/>
      <c r="I2785" s="46"/>
      <c r="N2785" s="60"/>
    </row>
    <row r="2786" spans="2:14" x14ac:dyDescent="0.25">
      <c r="B2786" s="46"/>
      <c r="G2786" s="60"/>
      <c r="H2786" s="46"/>
      <c r="I2786" s="46"/>
      <c r="N2786" s="60"/>
    </row>
    <row r="2787" spans="2:14" x14ac:dyDescent="0.25">
      <c r="B2787" s="46"/>
      <c r="G2787" s="60"/>
      <c r="H2787" s="46"/>
      <c r="I2787" s="46"/>
      <c r="N2787" s="60"/>
    </row>
    <row r="2788" spans="2:14" x14ac:dyDescent="0.25">
      <c r="B2788" s="46"/>
      <c r="G2788" s="60"/>
      <c r="H2788" s="46"/>
      <c r="I2788" s="46"/>
      <c r="N2788" s="60"/>
    </row>
    <row r="2789" spans="2:14" x14ac:dyDescent="0.25">
      <c r="B2789" s="46"/>
      <c r="G2789" s="60"/>
      <c r="H2789" s="46"/>
      <c r="I2789" s="46"/>
      <c r="N2789" s="60"/>
    </row>
    <row r="2790" spans="2:14" x14ac:dyDescent="0.25">
      <c r="B2790" s="46"/>
      <c r="G2790" s="60"/>
      <c r="H2790" s="46"/>
      <c r="I2790" s="46"/>
      <c r="N2790" s="60"/>
    </row>
    <row r="2791" spans="2:14" x14ac:dyDescent="0.25">
      <c r="B2791" s="46"/>
      <c r="G2791" s="60"/>
      <c r="H2791" s="46"/>
      <c r="I2791" s="46"/>
      <c r="N2791" s="60"/>
    </row>
    <row r="2792" spans="2:14" x14ac:dyDescent="0.25">
      <c r="B2792" s="46"/>
      <c r="G2792" s="60"/>
      <c r="H2792" s="46"/>
      <c r="I2792" s="46"/>
      <c r="N2792" s="60"/>
    </row>
    <row r="2793" spans="2:14" x14ac:dyDescent="0.25">
      <c r="B2793" s="46"/>
      <c r="G2793" s="60"/>
      <c r="H2793" s="46"/>
      <c r="I2793" s="46"/>
      <c r="N2793" s="60"/>
    </row>
    <row r="2794" spans="2:14" x14ac:dyDescent="0.25">
      <c r="B2794" s="46"/>
      <c r="G2794" s="60"/>
      <c r="H2794" s="46"/>
      <c r="I2794" s="46"/>
      <c r="N2794" s="60"/>
    </row>
    <row r="2795" spans="2:14" x14ac:dyDescent="0.25">
      <c r="B2795" s="46"/>
      <c r="G2795" s="60"/>
      <c r="H2795" s="46"/>
      <c r="I2795" s="46"/>
      <c r="N2795" s="60"/>
    </row>
    <row r="2796" spans="2:14" x14ac:dyDescent="0.25">
      <c r="B2796" s="46"/>
      <c r="G2796" s="60"/>
      <c r="H2796" s="46"/>
      <c r="I2796" s="46"/>
      <c r="N2796" s="60"/>
    </row>
    <row r="2797" spans="2:14" x14ac:dyDescent="0.25">
      <c r="B2797" s="46"/>
      <c r="G2797" s="60"/>
      <c r="H2797" s="46"/>
      <c r="I2797" s="46"/>
      <c r="N2797" s="60"/>
    </row>
    <row r="2798" spans="2:14" x14ac:dyDescent="0.25">
      <c r="B2798" s="46"/>
      <c r="G2798" s="60"/>
      <c r="H2798" s="46"/>
      <c r="I2798" s="46"/>
      <c r="N2798" s="60"/>
    </row>
    <row r="2799" spans="2:14" x14ac:dyDescent="0.25">
      <c r="B2799" s="46"/>
      <c r="G2799" s="60"/>
      <c r="H2799" s="46"/>
      <c r="I2799" s="46"/>
      <c r="N2799" s="60"/>
    </row>
    <row r="2800" spans="2:14" x14ac:dyDescent="0.25">
      <c r="B2800" s="46"/>
      <c r="G2800" s="60"/>
      <c r="H2800" s="46"/>
      <c r="I2800" s="46"/>
      <c r="N2800" s="60"/>
    </row>
    <row r="2801" spans="2:14" x14ac:dyDescent="0.25">
      <c r="B2801" s="46"/>
      <c r="G2801" s="60"/>
      <c r="H2801" s="46"/>
      <c r="I2801" s="46"/>
      <c r="N2801" s="60"/>
    </row>
    <row r="2802" spans="2:14" x14ac:dyDescent="0.25">
      <c r="B2802" s="46"/>
      <c r="G2802" s="60"/>
      <c r="H2802" s="46"/>
      <c r="I2802" s="46"/>
      <c r="N2802" s="60"/>
    </row>
    <row r="2803" spans="2:14" x14ac:dyDescent="0.25">
      <c r="B2803" s="46"/>
      <c r="G2803" s="60"/>
      <c r="H2803" s="46"/>
      <c r="I2803" s="46"/>
      <c r="N2803" s="60"/>
    </row>
    <row r="2804" spans="2:14" x14ac:dyDescent="0.25">
      <c r="B2804" s="46"/>
      <c r="G2804" s="60"/>
      <c r="H2804" s="46"/>
      <c r="I2804" s="46"/>
      <c r="N2804" s="60"/>
    </row>
    <row r="2805" spans="2:14" x14ac:dyDescent="0.25">
      <c r="B2805" s="46"/>
      <c r="G2805" s="60"/>
      <c r="H2805" s="46"/>
      <c r="I2805" s="46"/>
      <c r="N2805" s="60"/>
    </row>
    <row r="2806" spans="2:14" x14ac:dyDescent="0.25">
      <c r="B2806" s="46"/>
      <c r="G2806" s="60"/>
      <c r="H2806" s="46"/>
      <c r="I2806" s="46"/>
      <c r="N2806" s="60"/>
    </row>
    <row r="2807" spans="2:14" x14ac:dyDescent="0.25">
      <c r="B2807" s="46"/>
      <c r="G2807" s="60"/>
      <c r="H2807" s="46"/>
      <c r="I2807" s="46"/>
      <c r="N2807" s="60"/>
    </row>
    <row r="2808" spans="2:14" x14ac:dyDescent="0.25">
      <c r="B2808" s="46"/>
      <c r="G2808" s="60"/>
      <c r="H2808" s="46"/>
      <c r="I2808" s="46"/>
      <c r="N2808" s="60"/>
    </row>
    <row r="2809" spans="2:14" x14ac:dyDescent="0.25">
      <c r="B2809" s="46"/>
      <c r="G2809" s="60"/>
      <c r="H2809" s="46"/>
      <c r="I2809" s="46"/>
      <c r="N2809" s="60"/>
    </row>
    <row r="2810" spans="2:14" x14ac:dyDescent="0.25">
      <c r="B2810" s="46"/>
      <c r="G2810" s="60"/>
      <c r="H2810" s="46"/>
      <c r="I2810" s="46"/>
      <c r="N2810" s="60"/>
    </row>
    <row r="2811" spans="2:14" x14ac:dyDescent="0.25">
      <c r="B2811" s="46"/>
      <c r="G2811" s="60"/>
      <c r="H2811" s="46"/>
      <c r="I2811" s="46"/>
      <c r="N2811" s="60"/>
    </row>
    <row r="2812" spans="2:14" x14ac:dyDescent="0.25">
      <c r="B2812" s="46"/>
      <c r="G2812" s="60"/>
      <c r="H2812" s="46"/>
      <c r="I2812" s="46"/>
      <c r="N2812" s="60"/>
    </row>
    <row r="2813" spans="2:14" x14ac:dyDescent="0.25">
      <c r="B2813" s="46"/>
      <c r="G2813" s="60"/>
      <c r="H2813" s="46"/>
      <c r="I2813" s="46"/>
      <c r="N2813" s="60"/>
    </row>
    <row r="2814" spans="2:14" x14ac:dyDescent="0.25">
      <c r="B2814" s="46"/>
      <c r="G2814" s="60"/>
      <c r="H2814" s="46"/>
      <c r="I2814" s="46"/>
      <c r="N2814" s="60"/>
    </row>
    <row r="2815" spans="2:14" x14ac:dyDescent="0.25">
      <c r="B2815" s="46"/>
      <c r="G2815" s="60"/>
      <c r="H2815" s="46"/>
      <c r="I2815" s="46"/>
      <c r="N2815" s="60"/>
    </row>
    <row r="2816" spans="2:14" x14ac:dyDescent="0.25">
      <c r="B2816" s="46"/>
      <c r="G2816" s="60"/>
      <c r="H2816" s="46"/>
      <c r="I2816" s="46"/>
      <c r="N2816" s="60"/>
    </row>
    <row r="2817" spans="2:14" x14ac:dyDescent="0.25">
      <c r="B2817" s="46"/>
      <c r="G2817" s="60"/>
      <c r="H2817" s="46"/>
      <c r="I2817" s="46"/>
      <c r="N2817" s="60"/>
    </row>
    <row r="2818" spans="2:14" x14ac:dyDescent="0.25">
      <c r="B2818" s="46"/>
      <c r="G2818" s="60"/>
      <c r="H2818" s="46"/>
      <c r="I2818" s="46"/>
      <c r="N2818" s="60"/>
    </row>
    <row r="2819" spans="2:14" x14ac:dyDescent="0.25">
      <c r="B2819" s="46"/>
      <c r="G2819" s="60"/>
      <c r="H2819" s="46"/>
      <c r="I2819" s="46"/>
      <c r="N2819" s="60"/>
    </row>
    <row r="2820" spans="2:14" x14ac:dyDescent="0.25">
      <c r="B2820" s="46"/>
      <c r="G2820" s="60"/>
      <c r="H2820" s="46"/>
      <c r="I2820" s="46"/>
      <c r="N2820" s="60"/>
    </row>
    <row r="2821" spans="2:14" x14ac:dyDescent="0.25">
      <c r="B2821" s="46"/>
      <c r="G2821" s="60"/>
      <c r="H2821" s="46"/>
      <c r="I2821" s="46"/>
      <c r="N2821" s="60"/>
    </row>
    <row r="2822" spans="2:14" x14ac:dyDescent="0.25">
      <c r="B2822" s="46"/>
      <c r="G2822" s="60"/>
      <c r="H2822" s="46"/>
      <c r="I2822" s="46"/>
      <c r="N2822" s="60"/>
    </row>
    <row r="2823" spans="2:14" x14ac:dyDescent="0.25">
      <c r="B2823" s="46"/>
      <c r="G2823" s="60"/>
      <c r="H2823" s="46"/>
      <c r="I2823" s="46"/>
      <c r="N2823" s="60"/>
    </row>
    <row r="2824" spans="2:14" x14ac:dyDescent="0.25">
      <c r="B2824" s="46"/>
      <c r="G2824" s="60"/>
      <c r="H2824" s="46"/>
      <c r="I2824" s="46"/>
      <c r="N2824" s="60"/>
    </row>
    <row r="2825" spans="2:14" x14ac:dyDescent="0.25">
      <c r="B2825" s="46"/>
      <c r="G2825" s="60"/>
      <c r="H2825" s="46"/>
      <c r="I2825" s="46"/>
      <c r="N2825" s="60"/>
    </row>
    <row r="2826" spans="2:14" x14ac:dyDescent="0.25">
      <c r="B2826" s="46"/>
      <c r="G2826" s="60"/>
      <c r="H2826" s="46"/>
      <c r="I2826" s="46"/>
      <c r="N2826" s="60"/>
    </row>
    <row r="2827" spans="2:14" x14ac:dyDescent="0.25">
      <c r="B2827" s="46"/>
      <c r="G2827" s="60"/>
      <c r="H2827" s="46"/>
      <c r="I2827" s="46"/>
      <c r="N2827" s="60"/>
    </row>
    <row r="2828" spans="2:14" x14ac:dyDescent="0.25">
      <c r="B2828" s="46"/>
      <c r="G2828" s="60"/>
      <c r="H2828" s="46"/>
      <c r="I2828" s="46"/>
      <c r="N2828" s="60"/>
    </row>
    <row r="2829" spans="2:14" x14ac:dyDescent="0.25">
      <c r="B2829" s="46"/>
      <c r="G2829" s="60"/>
      <c r="H2829" s="46"/>
      <c r="I2829" s="46"/>
      <c r="N2829" s="60"/>
    </row>
    <row r="2830" spans="2:14" x14ac:dyDescent="0.25">
      <c r="B2830" s="46"/>
      <c r="G2830" s="60"/>
      <c r="H2830" s="46"/>
      <c r="I2830" s="46"/>
      <c r="N2830" s="60"/>
    </row>
    <row r="2831" spans="2:14" x14ac:dyDescent="0.25">
      <c r="B2831" s="46"/>
      <c r="G2831" s="60"/>
      <c r="H2831" s="46"/>
      <c r="I2831" s="46"/>
      <c r="N2831" s="60"/>
    </row>
    <row r="2832" spans="2:14" x14ac:dyDescent="0.25">
      <c r="B2832" s="46"/>
      <c r="G2832" s="60"/>
      <c r="H2832" s="46"/>
      <c r="I2832" s="46"/>
      <c r="N2832" s="60"/>
    </row>
    <row r="2833" spans="2:14" x14ac:dyDescent="0.25">
      <c r="B2833" s="46"/>
      <c r="G2833" s="60"/>
      <c r="H2833" s="46"/>
      <c r="I2833" s="46"/>
      <c r="N2833" s="60"/>
    </row>
    <row r="2834" spans="2:14" x14ac:dyDescent="0.25">
      <c r="B2834" s="46"/>
      <c r="G2834" s="60"/>
      <c r="H2834" s="46"/>
      <c r="I2834" s="46"/>
      <c r="N2834" s="60"/>
    </row>
    <row r="2835" spans="2:14" x14ac:dyDescent="0.25">
      <c r="B2835" s="46"/>
      <c r="G2835" s="60"/>
      <c r="H2835" s="46"/>
      <c r="I2835" s="46"/>
      <c r="N2835" s="60"/>
    </row>
    <row r="2836" spans="2:14" x14ac:dyDescent="0.25">
      <c r="B2836" s="46"/>
      <c r="G2836" s="60"/>
      <c r="H2836" s="46"/>
      <c r="I2836" s="46"/>
      <c r="N2836" s="60"/>
    </row>
    <row r="2837" spans="2:14" x14ac:dyDescent="0.25">
      <c r="B2837" s="46"/>
      <c r="G2837" s="60"/>
      <c r="H2837" s="46"/>
      <c r="I2837" s="46"/>
      <c r="N2837" s="60"/>
    </row>
    <row r="2838" spans="2:14" x14ac:dyDescent="0.25">
      <c r="B2838" s="46"/>
      <c r="G2838" s="60"/>
      <c r="H2838" s="46"/>
      <c r="I2838" s="46"/>
      <c r="N2838" s="60"/>
    </row>
    <row r="2839" spans="2:14" x14ac:dyDescent="0.25">
      <c r="B2839" s="46"/>
      <c r="G2839" s="60"/>
      <c r="H2839" s="46"/>
      <c r="I2839" s="46"/>
      <c r="N2839" s="60"/>
    </row>
    <row r="2840" spans="2:14" x14ac:dyDescent="0.25">
      <c r="B2840" s="46"/>
      <c r="G2840" s="60"/>
      <c r="H2840" s="46"/>
      <c r="I2840" s="46"/>
      <c r="N2840" s="60"/>
    </row>
    <row r="2841" spans="2:14" x14ac:dyDescent="0.25">
      <c r="B2841" s="46"/>
      <c r="G2841" s="60"/>
      <c r="H2841" s="46"/>
      <c r="I2841" s="46"/>
      <c r="N2841" s="60"/>
    </row>
    <row r="2842" spans="2:14" x14ac:dyDescent="0.25">
      <c r="B2842" s="46"/>
      <c r="G2842" s="60"/>
      <c r="H2842" s="46"/>
      <c r="I2842" s="46"/>
      <c r="N2842" s="60"/>
    </row>
    <row r="2843" spans="2:14" x14ac:dyDescent="0.25">
      <c r="B2843" s="46"/>
      <c r="G2843" s="60"/>
      <c r="H2843" s="46"/>
      <c r="I2843" s="46"/>
      <c r="N2843" s="60"/>
    </row>
    <row r="2844" spans="2:14" x14ac:dyDescent="0.25">
      <c r="B2844" s="46"/>
      <c r="G2844" s="60"/>
      <c r="H2844" s="46"/>
      <c r="I2844" s="46"/>
      <c r="N2844" s="60"/>
    </row>
    <row r="2845" spans="2:14" x14ac:dyDescent="0.25">
      <c r="B2845" s="46"/>
      <c r="G2845" s="60"/>
      <c r="H2845" s="46"/>
      <c r="I2845" s="46"/>
      <c r="N2845" s="60"/>
    </row>
    <row r="2846" spans="2:14" x14ac:dyDescent="0.25">
      <c r="B2846" s="46"/>
      <c r="G2846" s="60"/>
      <c r="H2846" s="46"/>
      <c r="I2846" s="46"/>
      <c r="N2846" s="60"/>
    </row>
    <row r="2847" spans="2:14" x14ac:dyDescent="0.25">
      <c r="B2847" s="46"/>
      <c r="G2847" s="60"/>
      <c r="H2847" s="46"/>
      <c r="I2847" s="46"/>
      <c r="N2847" s="60"/>
    </row>
    <row r="2848" spans="2:14" x14ac:dyDescent="0.25">
      <c r="B2848" s="46"/>
      <c r="G2848" s="60"/>
      <c r="H2848" s="46"/>
      <c r="I2848" s="46"/>
      <c r="N2848" s="60"/>
    </row>
    <row r="2849" spans="2:14" x14ac:dyDescent="0.25">
      <c r="B2849" s="46"/>
      <c r="G2849" s="60"/>
      <c r="H2849" s="46"/>
      <c r="I2849" s="46"/>
      <c r="N2849" s="60"/>
    </row>
    <row r="2850" spans="2:14" x14ac:dyDescent="0.25">
      <c r="B2850" s="46"/>
      <c r="G2850" s="60"/>
      <c r="H2850" s="46"/>
      <c r="I2850" s="46"/>
      <c r="N2850" s="60"/>
    </row>
    <row r="2851" spans="2:14" x14ac:dyDescent="0.25">
      <c r="B2851" s="46"/>
      <c r="G2851" s="60"/>
      <c r="H2851" s="46"/>
      <c r="I2851" s="46"/>
      <c r="N2851" s="60"/>
    </row>
    <row r="2852" spans="2:14" x14ac:dyDescent="0.25">
      <c r="B2852" s="46"/>
      <c r="G2852" s="60"/>
      <c r="H2852" s="46"/>
      <c r="I2852" s="46"/>
      <c r="N2852" s="60"/>
    </row>
    <row r="2853" spans="2:14" x14ac:dyDescent="0.25">
      <c r="B2853" s="46"/>
      <c r="G2853" s="60"/>
      <c r="H2853" s="46"/>
      <c r="I2853" s="46"/>
      <c r="N2853" s="60"/>
    </row>
    <row r="2854" spans="2:14" x14ac:dyDescent="0.25">
      <c r="B2854" s="46"/>
      <c r="G2854" s="60"/>
      <c r="H2854" s="46"/>
      <c r="I2854" s="46"/>
      <c r="N2854" s="60"/>
    </row>
    <row r="2855" spans="2:14" x14ac:dyDescent="0.25">
      <c r="B2855" s="46"/>
      <c r="G2855" s="60"/>
      <c r="H2855" s="46"/>
      <c r="I2855" s="46"/>
      <c r="N2855" s="60"/>
    </row>
    <row r="2856" spans="2:14" x14ac:dyDescent="0.25">
      <c r="B2856" s="46"/>
      <c r="G2856" s="60"/>
      <c r="H2856" s="46"/>
      <c r="I2856" s="46"/>
      <c r="N2856" s="60"/>
    </row>
    <row r="2857" spans="2:14" x14ac:dyDescent="0.25">
      <c r="B2857" s="46"/>
      <c r="G2857" s="60"/>
      <c r="H2857" s="46"/>
      <c r="I2857" s="46"/>
      <c r="N2857" s="60"/>
    </row>
    <row r="2858" spans="2:14" x14ac:dyDescent="0.25">
      <c r="B2858" s="46"/>
      <c r="G2858" s="60"/>
      <c r="H2858" s="46"/>
      <c r="I2858" s="46"/>
      <c r="N2858" s="60"/>
    </row>
    <row r="2859" spans="2:14" x14ac:dyDescent="0.25">
      <c r="B2859" s="46"/>
      <c r="G2859" s="60"/>
      <c r="H2859" s="46"/>
      <c r="I2859" s="46"/>
      <c r="N2859" s="60"/>
    </row>
    <row r="2860" spans="2:14" x14ac:dyDescent="0.25">
      <c r="B2860" s="46"/>
      <c r="G2860" s="60"/>
      <c r="H2860" s="46"/>
      <c r="I2860" s="46"/>
      <c r="N2860" s="60"/>
    </row>
    <row r="2861" spans="2:14" x14ac:dyDescent="0.25">
      <c r="B2861" s="46"/>
      <c r="G2861" s="60"/>
      <c r="H2861" s="46"/>
      <c r="I2861" s="46"/>
      <c r="N2861" s="60"/>
    </row>
    <row r="2862" spans="2:14" x14ac:dyDescent="0.25">
      <c r="B2862" s="46"/>
      <c r="G2862" s="60"/>
      <c r="H2862" s="46"/>
      <c r="I2862" s="46"/>
      <c r="N2862" s="60"/>
    </row>
    <row r="2863" spans="2:14" x14ac:dyDescent="0.25">
      <c r="B2863" s="46"/>
      <c r="G2863" s="60"/>
      <c r="H2863" s="46"/>
      <c r="I2863" s="46"/>
      <c r="N2863" s="60"/>
    </row>
    <row r="2864" spans="2:14" x14ac:dyDescent="0.25">
      <c r="B2864" s="46"/>
      <c r="G2864" s="60"/>
      <c r="H2864" s="46"/>
      <c r="I2864" s="46"/>
      <c r="N2864" s="60"/>
    </row>
    <row r="2865" spans="2:14" x14ac:dyDescent="0.25">
      <c r="B2865" s="46"/>
      <c r="G2865" s="60"/>
      <c r="H2865" s="46"/>
      <c r="I2865" s="46"/>
      <c r="N2865" s="60"/>
    </row>
    <row r="2866" spans="2:14" x14ac:dyDescent="0.25">
      <c r="B2866" s="46"/>
      <c r="G2866" s="60"/>
      <c r="H2866" s="46"/>
      <c r="I2866" s="46"/>
      <c r="N2866" s="60"/>
    </row>
    <row r="2867" spans="2:14" x14ac:dyDescent="0.25">
      <c r="B2867" s="46"/>
      <c r="G2867" s="60"/>
      <c r="H2867" s="46"/>
      <c r="I2867" s="46"/>
      <c r="N2867" s="60"/>
    </row>
    <row r="2868" spans="2:14" x14ac:dyDescent="0.25">
      <c r="B2868" s="46"/>
      <c r="G2868" s="60"/>
      <c r="H2868" s="46"/>
      <c r="I2868" s="46"/>
      <c r="N2868" s="60"/>
    </row>
    <row r="2869" spans="2:14" x14ac:dyDescent="0.25">
      <c r="B2869" s="46"/>
      <c r="G2869" s="60"/>
      <c r="H2869" s="46"/>
      <c r="I2869" s="46"/>
      <c r="N2869" s="60"/>
    </row>
    <row r="2870" spans="2:14" x14ac:dyDescent="0.25">
      <c r="B2870" s="46"/>
      <c r="G2870" s="60"/>
      <c r="H2870" s="46"/>
      <c r="I2870" s="46"/>
      <c r="N2870" s="60"/>
    </row>
    <row r="2871" spans="2:14" x14ac:dyDescent="0.25">
      <c r="B2871" s="46"/>
      <c r="G2871" s="60"/>
      <c r="H2871" s="46"/>
      <c r="I2871" s="46"/>
      <c r="N2871" s="60"/>
    </row>
    <row r="2872" spans="2:14" x14ac:dyDescent="0.25">
      <c r="B2872" s="46"/>
      <c r="G2872" s="60"/>
      <c r="H2872" s="46"/>
      <c r="I2872" s="46"/>
      <c r="N2872" s="60"/>
    </row>
    <row r="2873" spans="2:14" x14ac:dyDescent="0.25">
      <c r="B2873" s="46"/>
      <c r="G2873" s="60"/>
      <c r="H2873" s="46"/>
      <c r="I2873" s="46"/>
      <c r="N2873" s="60"/>
    </row>
    <row r="2874" spans="2:14" x14ac:dyDescent="0.25">
      <c r="B2874" s="46"/>
      <c r="G2874" s="60"/>
      <c r="H2874" s="46"/>
      <c r="I2874" s="46"/>
      <c r="N2874" s="60"/>
    </row>
    <row r="2875" spans="2:14" x14ac:dyDescent="0.25">
      <c r="B2875" s="46"/>
      <c r="G2875" s="60"/>
      <c r="H2875" s="46"/>
      <c r="I2875" s="46"/>
      <c r="N2875" s="60"/>
    </row>
    <row r="2876" spans="2:14" x14ac:dyDescent="0.25">
      <c r="B2876" s="46"/>
      <c r="G2876" s="60"/>
      <c r="H2876" s="46"/>
      <c r="I2876" s="46"/>
      <c r="N2876" s="60"/>
    </row>
    <row r="2877" spans="2:14" x14ac:dyDescent="0.25">
      <c r="B2877" s="46"/>
      <c r="G2877" s="60"/>
      <c r="H2877" s="46"/>
      <c r="I2877" s="46"/>
      <c r="N2877" s="60"/>
    </row>
    <row r="2878" spans="2:14" x14ac:dyDescent="0.25">
      <c r="B2878" s="46"/>
      <c r="G2878" s="60"/>
      <c r="H2878" s="46"/>
      <c r="I2878" s="46"/>
      <c r="N2878" s="60"/>
    </row>
    <row r="2879" spans="2:14" x14ac:dyDescent="0.25">
      <c r="B2879" s="46"/>
      <c r="G2879" s="60"/>
      <c r="H2879" s="46"/>
      <c r="I2879" s="46"/>
      <c r="N2879" s="60"/>
    </row>
    <row r="2880" spans="2:14" x14ac:dyDescent="0.25">
      <c r="B2880" s="46"/>
      <c r="G2880" s="60"/>
      <c r="H2880" s="46"/>
      <c r="I2880" s="46"/>
      <c r="N2880" s="60"/>
    </row>
    <row r="2881" spans="2:14" x14ac:dyDescent="0.25">
      <c r="B2881" s="46"/>
      <c r="G2881" s="60"/>
      <c r="H2881" s="46"/>
      <c r="I2881" s="46"/>
      <c r="N2881" s="60"/>
    </row>
    <row r="2882" spans="2:14" x14ac:dyDescent="0.25">
      <c r="B2882" s="46"/>
      <c r="G2882" s="60"/>
      <c r="H2882" s="46"/>
      <c r="I2882" s="46"/>
      <c r="N2882" s="60"/>
    </row>
    <row r="2883" spans="2:14" x14ac:dyDescent="0.25">
      <c r="B2883" s="46"/>
      <c r="G2883" s="60"/>
      <c r="H2883" s="46"/>
      <c r="I2883" s="46"/>
      <c r="N2883" s="60"/>
    </row>
    <row r="2884" spans="2:14" x14ac:dyDescent="0.25">
      <c r="B2884" s="46"/>
      <c r="G2884" s="60"/>
      <c r="H2884" s="46"/>
      <c r="I2884" s="46"/>
      <c r="N2884" s="60"/>
    </row>
    <row r="2885" spans="2:14" x14ac:dyDescent="0.25">
      <c r="B2885" s="46"/>
      <c r="G2885" s="60"/>
      <c r="H2885" s="46"/>
      <c r="I2885" s="46"/>
      <c r="N2885" s="60"/>
    </row>
    <row r="2886" spans="2:14" x14ac:dyDescent="0.25">
      <c r="B2886" s="46"/>
      <c r="G2886" s="60"/>
      <c r="H2886" s="46"/>
      <c r="I2886" s="46"/>
      <c r="N2886" s="60"/>
    </row>
    <row r="2887" spans="2:14" x14ac:dyDescent="0.25">
      <c r="B2887" s="46"/>
      <c r="G2887" s="60"/>
      <c r="H2887" s="46"/>
      <c r="I2887" s="46"/>
      <c r="N2887" s="60"/>
    </row>
    <row r="2888" spans="2:14" x14ac:dyDescent="0.25">
      <c r="B2888" s="46"/>
      <c r="G2888" s="60"/>
      <c r="H2888" s="46"/>
      <c r="I2888" s="46"/>
      <c r="N2888" s="60"/>
    </row>
    <row r="2889" spans="2:14" x14ac:dyDescent="0.25">
      <c r="B2889" s="46"/>
      <c r="G2889" s="60"/>
      <c r="H2889" s="46"/>
      <c r="I2889" s="46"/>
      <c r="N2889" s="60"/>
    </row>
    <row r="2890" spans="2:14" x14ac:dyDescent="0.25">
      <c r="B2890" s="46"/>
      <c r="G2890" s="60"/>
      <c r="H2890" s="46"/>
      <c r="I2890" s="46"/>
      <c r="N2890" s="60"/>
    </row>
    <row r="2891" spans="2:14" x14ac:dyDescent="0.25">
      <c r="B2891" s="46"/>
      <c r="G2891" s="60"/>
      <c r="H2891" s="46"/>
      <c r="I2891" s="46"/>
      <c r="N2891" s="60"/>
    </row>
    <row r="2892" spans="2:14" x14ac:dyDescent="0.25">
      <c r="B2892" s="46"/>
      <c r="G2892" s="60"/>
      <c r="H2892" s="46"/>
      <c r="I2892" s="46"/>
      <c r="N2892" s="60"/>
    </row>
    <row r="2893" spans="2:14" x14ac:dyDescent="0.25">
      <c r="B2893" s="46"/>
      <c r="G2893" s="60"/>
      <c r="H2893" s="46"/>
      <c r="I2893" s="46"/>
      <c r="N2893" s="60"/>
    </row>
    <row r="2894" spans="2:14" x14ac:dyDescent="0.25">
      <c r="B2894" s="46"/>
      <c r="G2894" s="60"/>
      <c r="H2894" s="46"/>
      <c r="I2894" s="46"/>
      <c r="N2894" s="60"/>
    </row>
    <row r="2895" spans="2:14" x14ac:dyDescent="0.25">
      <c r="B2895" s="46"/>
      <c r="G2895" s="60"/>
      <c r="H2895" s="46"/>
      <c r="I2895" s="46"/>
      <c r="N2895" s="60"/>
    </row>
    <row r="2896" spans="2:14" x14ac:dyDescent="0.25">
      <c r="B2896" s="46"/>
      <c r="G2896" s="60"/>
      <c r="H2896" s="46"/>
      <c r="I2896" s="46"/>
      <c r="N2896" s="60"/>
    </row>
    <row r="2897" spans="2:14" x14ac:dyDescent="0.25">
      <c r="B2897" s="46"/>
      <c r="G2897" s="60"/>
      <c r="H2897" s="46"/>
      <c r="I2897" s="46"/>
      <c r="N2897" s="60"/>
    </row>
    <row r="2898" spans="2:14" x14ac:dyDescent="0.25">
      <c r="B2898" s="46"/>
      <c r="G2898" s="60"/>
      <c r="H2898" s="46"/>
      <c r="I2898" s="46"/>
      <c r="N2898" s="60"/>
    </row>
    <row r="2899" spans="2:14" x14ac:dyDescent="0.25">
      <c r="B2899" s="46"/>
      <c r="G2899" s="60"/>
      <c r="H2899" s="46"/>
      <c r="I2899" s="46"/>
      <c r="N2899" s="60"/>
    </row>
    <row r="2900" spans="2:14" x14ac:dyDescent="0.25">
      <c r="B2900" s="46"/>
      <c r="G2900" s="60"/>
      <c r="H2900" s="46"/>
      <c r="I2900" s="46"/>
      <c r="N2900" s="60"/>
    </row>
    <row r="2901" spans="2:14" x14ac:dyDescent="0.25">
      <c r="B2901" s="46"/>
      <c r="G2901" s="60"/>
      <c r="H2901" s="46"/>
      <c r="I2901" s="46"/>
      <c r="N2901" s="60"/>
    </row>
    <row r="2902" spans="2:14" x14ac:dyDescent="0.25">
      <c r="B2902" s="46"/>
      <c r="G2902" s="60"/>
      <c r="H2902" s="46"/>
      <c r="I2902" s="46"/>
      <c r="N2902" s="60"/>
    </row>
    <row r="2903" spans="2:14" x14ac:dyDescent="0.25">
      <c r="B2903" s="46"/>
      <c r="G2903" s="60"/>
      <c r="H2903" s="46"/>
      <c r="I2903" s="46"/>
      <c r="N2903" s="60"/>
    </row>
    <row r="2904" spans="2:14" x14ac:dyDescent="0.25">
      <c r="B2904" s="46"/>
      <c r="G2904" s="60"/>
      <c r="H2904" s="46"/>
      <c r="I2904" s="46"/>
      <c r="N2904" s="60"/>
    </row>
    <row r="2905" spans="2:14" x14ac:dyDescent="0.25">
      <c r="B2905" s="46"/>
      <c r="G2905" s="60"/>
      <c r="H2905" s="46"/>
      <c r="I2905" s="46"/>
      <c r="N2905" s="60"/>
    </row>
    <row r="2906" spans="2:14" x14ac:dyDescent="0.25">
      <c r="B2906" s="46"/>
      <c r="G2906" s="60"/>
      <c r="H2906" s="46"/>
      <c r="I2906" s="46"/>
      <c r="N2906" s="60"/>
    </row>
    <row r="2907" spans="2:14" x14ac:dyDescent="0.25">
      <c r="B2907" s="46"/>
      <c r="G2907" s="60"/>
      <c r="H2907" s="46"/>
      <c r="I2907" s="46"/>
      <c r="N2907" s="60"/>
    </row>
    <row r="2908" spans="2:14" x14ac:dyDescent="0.25">
      <c r="B2908" s="46"/>
      <c r="G2908" s="60"/>
      <c r="H2908" s="46"/>
      <c r="I2908" s="46"/>
      <c r="N2908" s="60"/>
    </row>
    <row r="2909" spans="2:14" x14ac:dyDescent="0.25">
      <c r="B2909" s="46"/>
      <c r="G2909" s="60"/>
      <c r="H2909" s="46"/>
      <c r="I2909" s="46"/>
      <c r="N2909" s="60"/>
    </row>
    <row r="2910" spans="2:14" x14ac:dyDescent="0.25">
      <c r="B2910" s="46"/>
      <c r="G2910" s="60"/>
      <c r="H2910" s="46"/>
      <c r="I2910" s="46"/>
      <c r="N2910" s="60"/>
    </row>
    <row r="2911" spans="2:14" x14ac:dyDescent="0.25">
      <c r="B2911" s="46"/>
      <c r="G2911" s="60"/>
      <c r="H2911" s="46"/>
      <c r="I2911" s="46"/>
      <c r="N2911" s="60"/>
    </row>
    <row r="2912" spans="2:14" x14ac:dyDescent="0.25">
      <c r="B2912" s="46"/>
      <c r="G2912" s="60"/>
      <c r="H2912" s="46"/>
      <c r="I2912" s="46"/>
      <c r="N2912" s="60"/>
    </row>
    <row r="2913" spans="2:14" x14ac:dyDescent="0.25">
      <c r="B2913" s="46"/>
      <c r="G2913" s="60"/>
      <c r="H2913" s="46"/>
      <c r="I2913" s="46"/>
      <c r="N2913" s="60"/>
    </row>
    <row r="2914" spans="2:14" x14ac:dyDescent="0.25">
      <c r="B2914" s="46"/>
      <c r="G2914" s="60"/>
      <c r="H2914" s="46"/>
      <c r="I2914" s="46"/>
      <c r="N2914" s="60"/>
    </row>
    <row r="2915" spans="2:14" x14ac:dyDescent="0.25">
      <c r="B2915" s="46"/>
      <c r="G2915" s="60"/>
      <c r="H2915" s="46"/>
      <c r="I2915" s="46"/>
      <c r="N2915" s="60"/>
    </row>
    <row r="2916" spans="2:14" x14ac:dyDescent="0.25">
      <c r="B2916" s="46"/>
      <c r="G2916" s="60"/>
      <c r="H2916" s="46"/>
      <c r="I2916" s="46"/>
      <c r="N2916" s="60"/>
    </row>
    <row r="2917" spans="2:14" x14ac:dyDescent="0.25">
      <c r="B2917" s="46"/>
      <c r="G2917" s="60"/>
      <c r="H2917" s="46"/>
      <c r="I2917" s="46"/>
      <c r="N2917" s="60"/>
    </row>
    <row r="2918" spans="2:14" x14ac:dyDescent="0.25">
      <c r="B2918" s="46"/>
      <c r="G2918" s="60"/>
      <c r="H2918" s="46"/>
      <c r="I2918" s="46"/>
      <c r="N2918" s="60"/>
    </row>
    <row r="2919" spans="2:14" x14ac:dyDescent="0.25">
      <c r="B2919" s="46"/>
      <c r="G2919" s="60"/>
      <c r="H2919" s="46"/>
      <c r="I2919" s="46"/>
      <c r="N2919" s="60"/>
    </row>
    <row r="2920" spans="2:14" x14ac:dyDescent="0.25">
      <c r="B2920" s="46"/>
      <c r="G2920" s="60"/>
      <c r="H2920" s="46"/>
      <c r="I2920" s="46"/>
      <c r="N2920" s="60"/>
    </row>
    <row r="2921" spans="2:14" x14ac:dyDescent="0.25">
      <c r="B2921" s="46"/>
      <c r="G2921" s="60"/>
      <c r="H2921" s="46"/>
      <c r="I2921" s="46"/>
      <c r="N2921" s="60"/>
    </row>
    <row r="2922" spans="2:14" x14ac:dyDescent="0.25">
      <c r="B2922" s="46"/>
      <c r="G2922" s="60"/>
      <c r="H2922" s="46"/>
      <c r="I2922" s="46"/>
      <c r="N2922" s="60"/>
    </row>
    <row r="2923" spans="2:14" x14ac:dyDescent="0.25">
      <c r="B2923" s="46"/>
      <c r="G2923" s="60"/>
      <c r="H2923" s="46"/>
      <c r="I2923" s="46"/>
      <c r="N2923" s="60"/>
    </row>
    <row r="2924" spans="2:14" x14ac:dyDescent="0.25">
      <c r="B2924" s="46"/>
      <c r="G2924" s="60"/>
      <c r="H2924" s="46"/>
      <c r="I2924" s="46"/>
      <c r="N2924" s="60"/>
    </row>
    <row r="2925" spans="2:14" x14ac:dyDescent="0.25">
      <c r="B2925" s="46"/>
      <c r="G2925" s="60"/>
      <c r="H2925" s="46"/>
      <c r="I2925" s="46"/>
      <c r="N2925" s="60"/>
    </row>
    <row r="2926" spans="2:14" x14ac:dyDescent="0.25">
      <c r="B2926" s="46"/>
      <c r="G2926" s="60"/>
      <c r="H2926" s="46"/>
      <c r="I2926" s="46"/>
      <c r="N2926" s="60"/>
    </row>
    <row r="2927" spans="2:14" x14ac:dyDescent="0.25">
      <c r="B2927" s="46"/>
      <c r="G2927" s="60"/>
      <c r="H2927" s="46"/>
      <c r="I2927" s="46"/>
      <c r="N2927" s="60"/>
    </row>
    <row r="2928" spans="2:14" x14ac:dyDescent="0.25">
      <c r="B2928" s="46"/>
      <c r="G2928" s="60"/>
      <c r="H2928" s="46"/>
      <c r="I2928" s="46"/>
      <c r="N2928" s="60"/>
    </row>
    <row r="2929" spans="2:14" x14ac:dyDescent="0.25">
      <c r="B2929" s="46"/>
      <c r="G2929" s="60"/>
      <c r="H2929" s="46"/>
      <c r="I2929" s="46"/>
      <c r="N2929" s="60"/>
    </row>
    <row r="2930" spans="2:14" x14ac:dyDescent="0.25">
      <c r="B2930" s="46"/>
      <c r="G2930" s="60"/>
      <c r="H2930" s="46"/>
      <c r="I2930" s="46"/>
      <c r="N2930" s="60"/>
    </row>
    <row r="2931" spans="2:14" x14ac:dyDescent="0.25">
      <c r="B2931" s="46"/>
      <c r="G2931" s="60"/>
      <c r="H2931" s="46"/>
      <c r="I2931" s="46"/>
      <c r="N2931" s="60"/>
    </row>
    <row r="2932" spans="2:14" x14ac:dyDescent="0.25">
      <c r="B2932" s="46"/>
      <c r="G2932" s="60"/>
      <c r="H2932" s="46"/>
      <c r="I2932" s="46"/>
      <c r="N2932" s="60"/>
    </row>
    <row r="2933" spans="2:14" x14ac:dyDescent="0.25">
      <c r="B2933" s="46"/>
      <c r="G2933" s="60"/>
      <c r="H2933" s="46"/>
      <c r="I2933" s="46"/>
      <c r="N2933" s="60"/>
    </row>
    <row r="2934" spans="2:14" x14ac:dyDescent="0.25">
      <c r="B2934" s="46"/>
      <c r="G2934" s="60"/>
      <c r="H2934" s="46"/>
      <c r="I2934" s="46"/>
      <c r="N2934" s="60"/>
    </row>
    <row r="2935" spans="2:14" x14ac:dyDescent="0.25">
      <c r="B2935" s="46"/>
      <c r="G2935" s="60"/>
      <c r="H2935" s="46"/>
      <c r="I2935" s="46"/>
      <c r="N2935" s="60"/>
    </row>
    <row r="2936" spans="2:14" x14ac:dyDescent="0.25">
      <c r="B2936" s="46"/>
      <c r="G2936" s="60"/>
      <c r="H2936" s="46"/>
      <c r="I2936" s="46"/>
      <c r="N2936" s="60"/>
    </row>
    <row r="2937" spans="2:14" x14ac:dyDescent="0.25">
      <c r="B2937" s="46"/>
      <c r="G2937" s="60"/>
      <c r="H2937" s="46"/>
      <c r="I2937" s="46"/>
      <c r="N2937" s="60"/>
    </row>
    <row r="2938" spans="2:14" x14ac:dyDescent="0.25">
      <c r="B2938" s="46"/>
      <c r="G2938" s="60"/>
      <c r="H2938" s="46"/>
      <c r="I2938" s="46"/>
      <c r="N2938" s="60"/>
    </row>
    <row r="2939" spans="2:14" x14ac:dyDescent="0.25">
      <c r="B2939" s="46"/>
      <c r="G2939" s="60"/>
      <c r="H2939" s="46"/>
      <c r="I2939" s="46"/>
      <c r="N2939" s="60"/>
    </row>
    <row r="2940" spans="2:14" x14ac:dyDescent="0.25">
      <c r="B2940" s="46"/>
      <c r="G2940" s="60"/>
      <c r="H2940" s="46"/>
      <c r="I2940" s="46"/>
      <c r="N2940" s="60"/>
    </row>
    <row r="2941" spans="2:14" x14ac:dyDescent="0.25">
      <c r="B2941" s="46"/>
      <c r="G2941" s="60"/>
      <c r="H2941" s="46"/>
      <c r="I2941" s="46"/>
      <c r="N2941" s="60"/>
    </row>
    <row r="2942" spans="2:14" x14ac:dyDescent="0.25">
      <c r="B2942" s="46"/>
      <c r="G2942" s="60"/>
      <c r="H2942" s="46"/>
      <c r="I2942" s="46"/>
      <c r="N2942" s="60"/>
    </row>
    <row r="2943" spans="2:14" x14ac:dyDescent="0.25">
      <c r="B2943" s="46"/>
      <c r="G2943" s="60"/>
      <c r="H2943" s="46"/>
      <c r="I2943" s="46"/>
      <c r="N2943" s="60"/>
    </row>
    <row r="2944" spans="2:14" x14ac:dyDescent="0.25">
      <c r="B2944" s="46"/>
      <c r="G2944" s="60"/>
      <c r="H2944" s="46"/>
      <c r="I2944" s="46"/>
      <c r="N2944" s="60"/>
    </row>
    <row r="2945" spans="2:14" x14ac:dyDescent="0.25">
      <c r="B2945" s="46"/>
      <c r="G2945" s="60"/>
      <c r="H2945" s="46"/>
      <c r="I2945" s="46"/>
      <c r="N2945" s="60"/>
    </row>
    <row r="2946" spans="2:14" x14ac:dyDescent="0.25">
      <c r="B2946" s="46"/>
      <c r="G2946" s="60"/>
      <c r="H2946" s="46"/>
      <c r="I2946" s="46"/>
      <c r="N2946" s="60"/>
    </row>
    <row r="2947" spans="2:14" x14ac:dyDescent="0.25">
      <c r="B2947" s="46"/>
      <c r="G2947" s="60"/>
      <c r="H2947" s="46"/>
      <c r="I2947" s="46"/>
      <c r="N2947" s="60"/>
    </row>
    <row r="2948" spans="2:14" x14ac:dyDescent="0.25">
      <c r="B2948" s="46"/>
      <c r="G2948" s="60"/>
      <c r="H2948" s="46"/>
      <c r="I2948" s="46"/>
      <c r="N2948" s="60"/>
    </row>
    <row r="2949" spans="2:14" x14ac:dyDescent="0.25">
      <c r="B2949" s="46"/>
      <c r="G2949" s="60"/>
      <c r="H2949" s="46"/>
      <c r="I2949" s="46"/>
      <c r="N2949" s="60"/>
    </row>
    <row r="2950" spans="2:14" x14ac:dyDescent="0.25">
      <c r="B2950" s="46"/>
      <c r="G2950" s="60"/>
      <c r="H2950" s="46"/>
      <c r="I2950" s="46"/>
      <c r="N2950" s="60"/>
    </row>
    <row r="2951" spans="2:14" x14ac:dyDescent="0.25">
      <c r="B2951" s="46"/>
      <c r="G2951" s="60"/>
      <c r="H2951" s="46"/>
      <c r="I2951" s="46"/>
      <c r="N2951" s="60"/>
    </row>
    <row r="2952" spans="2:14" x14ac:dyDescent="0.25">
      <c r="B2952" s="46"/>
      <c r="G2952" s="60"/>
      <c r="H2952" s="46"/>
      <c r="I2952" s="46"/>
      <c r="N2952" s="60"/>
    </row>
    <row r="2953" spans="2:14" x14ac:dyDescent="0.25">
      <c r="B2953" s="46"/>
      <c r="G2953" s="60"/>
      <c r="H2953" s="46"/>
      <c r="I2953" s="46"/>
      <c r="N2953" s="60"/>
    </row>
    <row r="2954" spans="2:14" x14ac:dyDescent="0.25">
      <c r="B2954" s="46"/>
      <c r="G2954" s="60"/>
      <c r="H2954" s="46"/>
      <c r="I2954" s="46"/>
      <c r="N2954" s="60"/>
    </row>
    <row r="2955" spans="2:14" x14ac:dyDescent="0.25">
      <c r="B2955" s="46"/>
      <c r="G2955" s="60"/>
      <c r="H2955" s="46"/>
      <c r="I2955" s="46"/>
      <c r="N2955" s="60"/>
    </row>
    <row r="2956" spans="2:14" x14ac:dyDescent="0.25">
      <c r="B2956" s="46"/>
      <c r="G2956" s="60"/>
      <c r="H2956" s="46"/>
      <c r="I2956" s="46"/>
      <c r="N2956" s="60"/>
    </row>
    <row r="2957" spans="2:14" x14ac:dyDescent="0.25">
      <c r="B2957" s="46"/>
      <c r="G2957" s="60"/>
      <c r="H2957" s="46"/>
      <c r="I2957" s="46"/>
      <c r="N2957" s="60"/>
    </row>
    <row r="2958" spans="2:14" x14ac:dyDescent="0.25">
      <c r="B2958" s="46"/>
      <c r="G2958" s="60"/>
      <c r="H2958" s="46"/>
      <c r="I2958" s="46"/>
      <c r="N2958" s="60"/>
    </row>
    <row r="2959" spans="2:14" x14ac:dyDescent="0.25">
      <c r="B2959" s="46"/>
      <c r="G2959" s="60"/>
      <c r="H2959" s="46"/>
      <c r="I2959" s="46"/>
      <c r="N2959" s="60"/>
    </row>
    <row r="2960" spans="2:14" x14ac:dyDescent="0.25">
      <c r="B2960" s="46"/>
      <c r="G2960" s="60"/>
      <c r="H2960" s="46"/>
      <c r="I2960" s="46"/>
      <c r="N2960" s="60"/>
    </row>
    <row r="2961" spans="2:14" x14ac:dyDescent="0.25">
      <c r="B2961" s="46"/>
      <c r="G2961" s="60"/>
      <c r="H2961" s="46"/>
      <c r="I2961" s="46"/>
      <c r="N2961" s="60"/>
    </row>
    <row r="2962" spans="2:14" x14ac:dyDescent="0.25">
      <c r="B2962" s="46"/>
      <c r="G2962" s="60"/>
      <c r="H2962" s="46"/>
      <c r="I2962" s="46"/>
      <c r="N2962" s="60"/>
    </row>
    <row r="2963" spans="2:14" x14ac:dyDescent="0.25">
      <c r="B2963" s="46"/>
      <c r="G2963" s="60"/>
      <c r="H2963" s="46"/>
      <c r="I2963" s="46"/>
      <c r="N2963" s="60"/>
    </row>
    <row r="2964" spans="2:14" x14ac:dyDescent="0.25">
      <c r="B2964" s="46"/>
      <c r="G2964" s="60"/>
      <c r="H2964" s="46"/>
      <c r="I2964" s="46"/>
      <c r="N2964" s="60"/>
    </row>
    <row r="2965" spans="2:14" x14ac:dyDescent="0.25">
      <c r="B2965" s="46"/>
      <c r="G2965" s="60"/>
      <c r="H2965" s="46"/>
      <c r="I2965" s="46"/>
      <c r="N2965" s="60"/>
    </row>
    <row r="2966" spans="2:14" x14ac:dyDescent="0.25">
      <c r="B2966" s="46"/>
      <c r="G2966" s="60"/>
      <c r="H2966" s="46"/>
      <c r="I2966" s="46"/>
      <c r="N2966" s="60"/>
    </row>
    <row r="2967" spans="2:14" x14ac:dyDescent="0.25">
      <c r="B2967" s="46"/>
      <c r="G2967" s="60"/>
      <c r="H2967" s="46"/>
      <c r="I2967" s="46"/>
      <c r="N2967" s="60"/>
    </row>
    <row r="2968" spans="2:14" x14ac:dyDescent="0.25">
      <c r="B2968" s="46"/>
      <c r="G2968" s="60"/>
      <c r="H2968" s="46"/>
      <c r="I2968" s="46"/>
      <c r="N2968" s="60"/>
    </row>
    <row r="2969" spans="2:14" x14ac:dyDescent="0.25">
      <c r="B2969" s="46"/>
      <c r="G2969" s="60"/>
      <c r="H2969" s="46"/>
      <c r="I2969" s="46"/>
      <c r="N2969" s="60"/>
    </row>
    <row r="2970" spans="2:14" x14ac:dyDescent="0.25">
      <c r="B2970" s="46"/>
      <c r="G2970" s="60"/>
      <c r="H2970" s="46"/>
      <c r="I2970" s="46"/>
      <c r="N2970" s="60"/>
    </row>
    <row r="2971" spans="2:14" x14ac:dyDescent="0.25">
      <c r="B2971" s="46"/>
      <c r="G2971" s="60"/>
      <c r="H2971" s="46"/>
      <c r="I2971" s="46"/>
      <c r="N2971" s="60"/>
    </row>
    <row r="2972" spans="2:14" x14ac:dyDescent="0.25">
      <c r="B2972" s="46"/>
      <c r="G2972" s="60"/>
      <c r="H2972" s="46"/>
      <c r="I2972" s="46"/>
      <c r="N2972" s="60"/>
    </row>
    <row r="2973" spans="2:14" x14ac:dyDescent="0.25">
      <c r="B2973" s="46"/>
      <c r="G2973" s="60"/>
      <c r="H2973" s="46"/>
      <c r="I2973" s="46"/>
      <c r="N2973" s="60"/>
    </row>
    <row r="2974" spans="2:14" x14ac:dyDescent="0.25">
      <c r="B2974" s="46"/>
      <c r="G2974" s="60"/>
      <c r="H2974" s="46"/>
      <c r="I2974" s="46"/>
      <c r="N2974" s="60"/>
    </row>
    <row r="2975" spans="2:14" x14ac:dyDescent="0.25">
      <c r="B2975" s="46"/>
      <c r="G2975" s="60"/>
      <c r="H2975" s="46"/>
      <c r="I2975" s="46"/>
      <c r="N2975" s="60"/>
    </row>
    <row r="2976" spans="2:14" x14ac:dyDescent="0.25">
      <c r="B2976" s="46"/>
      <c r="G2976" s="60"/>
      <c r="H2976" s="46"/>
      <c r="I2976" s="46"/>
      <c r="N2976" s="60"/>
    </row>
    <row r="2977" spans="2:14" x14ac:dyDescent="0.25">
      <c r="B2977" s="46"/>
      <c r="G2977" s="60"/>
      <c r="H2977" s="46"/>
      <c r="I2977" s="46"/>
      <c r="N2977" s="60"/>
    </row>
    <row r="2978" spans="2:14" x14ac:dyDescent="0.25">
      <c r="B2978" s="46"/>
      <c r="G2978" s="60"/>
      <c r="H2978" s="46"/>
      <c r="I2978" s="46"/>
      <c r="N2978" s="60"/>
    </row>
    <row r="2979" spans="2:14" x14ac:dyDescent="0.25">
      <c r="B2979" s="46"/>
      <c r="G2979" s="60"/>
      <c r="H2979" s="46"/>
      <c r="I2979" s="46"/>
      <c r="N2979" s="60"/>
    </row>
    <row r="2980" spans="2:14" x14ac:dyDescent="0.25">
      <c r="B2980" s="46"/>
      <c r="G2980" s="60"/>
      <c r="H2980" s="46"/>
      <c r="I2980" s="46"/>
      <c r="N2980" s="60"/>
    </row>
    <row r="2981" spans="2:14" x14ac:dyDescent="0.25">
      <c r="B2981" s="46"/>
      <c r="G2981" s="60"/>
      <c r="H2981" s="46"/>
      <c r="I2981" s="46"/>
      <c r="N2981" s="60"/>
    </row>
    <row r="2982" spans="2:14" x14ac:dyDescent="0.25">
      <c r="B2982" s="46"/>
      <c r="G2982" s="60"/>
      <c r="H2982" s="46"/>
      <c r="I2982" s="46"/>
      <c r="N2982" s="60"/>
    </row>
    <row r="2983" spans="2:14" x14ac:dyDescent="0.25">
      <c r="B2983" s="46"/>
      <c r="G2983" s="60"/>
      <c r="H2983" s="46"/>
      <c r="I2983" s="46"/>
      <c r="N2983" s="60"/>
    </row>
    <row r="2984" spans="2:14" x14ac:dyDescent="0.25">
      <c r="B2984" s="46"/>
      <c r="G2984" s="60"/>
      <c r="H2984" s="46"/>
      <c r="I2984" s="46"/>
      <c r="N2984" s="60"/>
    </row>
    <row r="2985" spans="2:14" x14ac:dyDescent="0.25">
      <c r="B2985" s="46"/>
      <c r="G2985" s="60"/>
      <c r="H2985" s="46"/>
      <c r="I2985" s="46"/>
      <c r="N2985" s="60"/>
    </row>
    <row r="2986" spans="2:14" x14ac:dyDescent="0.25">
      <c r="B2986" s="46"/>
      <c r="G2986" s="60"/>
      <c r="H2986" s="46"/>
      <c r="I2986" s="46"/>
      <c r="N2986" s="60"/>
    </row>
    <row r="2987" spans="2:14" x14ac:dyDescent="0.25">
      <c r="B2987" s="46"/>
      <c r="G2987" s="60"/>
      <c r="H2987" s="46"/>
      <c r="I2987" s="46"/>
      <c r="N2987" s="60"/>
    </row>
    <row r="2988" spans="2:14" x14ac:dyDescent="0.25">
      <c r="B2988" s="46"/>
      <c r="G2988" s="60"/>
      <c r="H2988" s="46"/>
      <c r="I2988" s="46"/>
      <c r="N2988" s="60"/>
    </row>
    <row r="2989" spans="2:14" x14ac:dyDescent="0.25">
      <c r="B2989" s="46"/>
      <c r="G2989" s="60"/>
      <c r="H2989" s="46"/>
      <c r="I2989" s="46"/>
      <c r="N2989" s="60"/>
    </row>
    <row r="2990" spans="2:14" x14ac:dyDescent="0.25">
      <c r="B2990" s="46"/>
      <c r="G2990" s="60"/>
      <c r="H2990" s="46"/>
      <c r="I2990" s="46"/>
      <c r="N2990" s="60"/>
    </row>
    <row r="2991" spans="2:14" x14ac:dyDescent="0.25">
      <c r="B2991" s="46"/>
      <c r="G2991" s="60"/>
      <c r="H2991" s="46"/>
      <c r="I2991" s="46"/>
      <c r="N2991" s="60"/>
    </row>
    <row r="2992" spans="2:14" x14ac:dyDescent="0.25">
      <c r="B2992" s="46"/>
      <c r="G2992" s="60"/>
      <c r="H2992" s="46"/>
      <c r="I2992" s="46"/>
      <c r="N2992" s="60"/>
    </row>
    <row r="2993" spans="2:14" x14ac:dyDescent="0.25">
      <c r="B2993" s="46"/>
      <c r="G2993" s="60"/>
      <c r="H2993" s="46"/>
      <c r="I2993" s="46"/>
      <c r="N2993" s="60"/>
    </row>
    <row r="2994" spans="2:14" x14ac:dyDescent="0.25">
      <c r="B2994" s="46"/>
      <c r="G2994" s="60"/>
      <c r="H2994" s="46"/>
      <c r="I2994" s="46"/>
      <c r="N2994" s="60"/>
    </row>
    <row r="2995" spans="2:14" x14ac:dyDescent="0.25">
      <c r="B2995" s="46"/>
      <c r="G2995" s="60"/>
      <c r="H2995" s="46"/>
      <c r="I2995" s="46"/>
      <c r="N2995" s="60"/>
    </row>
    <row r="2996" spans="2:14" x14ac:dyDescent="0.25">
      <c r="B2996" s="46"/>
      <c r="G2996" s="60"/>
      <c r="H2996" s="46"/>
      <c r="I2996" s="46"/>
      <c r="N2996" s="60"/>
    </row>
    <row r="2997" spans="2:14" x14ac:dyDescent="0.25">
      <c r="B2997" s="46"/>
      <c r="G2997" s="60"/>
      <c r="H2997" s="46"/>
      <c r="I2997" s="46"/>
      <c r="N2997" s="60"/>
    </row>
    <row r="2998" spans="2:14" x14ac:dyDescent="0.25">
      <c r="B2998" s="46"/>
      <c r="G2998" s="60"/>
      <c r="H2998" s="46"/>
      <c r="I2998" s="46"/>
      <c r="N2998" s="60"/>
    </row>
    <row r="2999" spans="2:14" x14ac:dyDescent="0.25">
      <c r="B2999" s="46"/>
      <c r="G2999" s="60"/>
      <c r="H2999" s="46"/>
      <c r="I2999" s="46"/>
      <c r="N2999" s="60"/>
    </row>
    <row r="3000" spans="2:14" x14ac:dyDescent="0.25">
      <c r="B3000" s="46"/>
      <c r="G3000" s="60"/>
      <c r="H3000" s="46"/>
      <c r="I3000" s="46"/>
      <c r="N3000" s="60"/>
    </row>
    <row r="3001" spans="2:14" x14ac:dyDescent="0.25">
      <c r="B3001" s="46"/>
      <c r="G3001" s="60"/>
      <c r="H3001" s="46"/>
      <c r="I3001" s="46"/>
      <c r="N3001" s="60"/>
    </row>
    <row r="3002" spans="2:14" x14ac:dyDescent="0.25">
      <c r="B3002" s="46"/>
      <c r="G3002" s="60"/>
      <c r="H3002" s="46"/>
      <c r="I3002" s="46"/>
      <c r="N3002" s="60"/>
    </row>
    <row r="3003" spans="2:14" x14ac:dyDescent="0.25">
      <c r="B3003" s="46"/>
      <c r="G3003" s="60"/>
      <c r="H3003" s="46"/>
      <c r="I3003" s="46"/>
      <c r="N3003" s="60"/>
    </row>
    <row r="3004" spans="2:14" x14ac:dyDescent="0.25">
      <c r="B3004" s="46"/>
      <c r="G3004" s="60"/>
      <c r="H3004" s="46"/>
      <c r="I3004" s="46"/>
      <c r="N3004" s="60"/>
    </row>
    <row r="3005" spans="2:14" x14ac:dyDescent="0.25">
      <c r="B3005" s="46"/>
      <c r="G3005" s="60"/>
      <c r="H3005" s="46"/>
      <c r="I3005" s="46"/>
      <c r="N3005" s="60"/>
    </row>
    <row r="3006" spans="2:14" x14ac:dyDescent="0.25">
      <c r="B3006" s="46"/>
      <c r="G3006" s="60"/>
      <c r="H3006" s="46"/>
      <c r="I3006" s="46"/>
      <c r="N3006" s="60"/>
    </row>
    <row r="3007" spans="2:14" x14ac:dyDescent="0.25">
      <c r="B3007" s="46"/>
      <c r="G3007" s="60"/>
      <c r="H3007" s="46"/>
      <c r="I3007" s="46"/>
      <c r="N3007" s="60"/>
    </row>
    <row r="3008" spans="2:14" x14ac:dyDescent="0.25">
      <c r="B3008" s="46"/>
      <c r="G3008" s="60"/>
      <c r="H3008" s="46"/>
      <c r="I3008" s="46"/>
      <c r="N3008" s="60"/>
    </row>
    <row r="3009" spans="2:14" x14ac:dyDescent="0.25">
      <c r="B3009" s="46"/>
      <c r="G3009" s="60"/>
      <c r="H3009" s="46"/>
      <c r="I3009" s="46"/>
      <c r="N3009" s="60"/>
    </row>
    <row r="3010" spans="2:14" x14ac:dyDescent="0.25">
      <c r="B3010" s="46"/>
      <c r="G3010" s="60"/>
      <c r="H3010" s="46"/>
      <c r="I3010" s="46"/>
      <c r="N3010" s="60"/>
    </row>
    <row r="3011" spans="2:14" x14ac:dyDescent="0.25">
      <c r="B3011" s="46"/>
      <c r="G3011" s="60"/>
      <c r="H3011" s="46"/>
      <c r="I3011" s="46"/>
      <c r="N3011" s="60"/>
    </row>
    <row r="3012" spans="2:14" x14ac:dyDescent="0.25">
      <c r="B3012" s="46"/>
      <c r="G3012" s="60"/>
      <c r="H3012" s="46"/>
      <c r="I3012" s="46"/>
      <c r="N3012" s="60"/>
    </row>
    <row r="3013" spans="2:14" x14ac:dyDescent="0.25">
      <c r="B3013" s="46"/>
      <c r="G3013" s="60"/>
      <c r="H3013" s="46"/>
      <c r="I3013" s="46"/>
      <c r="N3013" s="60"/>
    </row>
    <row r="3014" spans="2:14" x14ac:dyDescent="0.25">
      <c r="B3014" s="46"/>
      <c r="G3014" s="60"/>
      <c r="H3014" s="46"/>
      <c r="I3014" s="46"/>
      <c r="N3014" s="60"/>
    </row>
    <row r="3015" spans="2:14" x14ac:dyDescent="0.25">
      <c r="B3015" s="46"/>
      <c r="G3015" s="60"/>
      <c r="H3015" s="46"/>
      <c r="I3015" s="46"/>
      <c r="N3015" s="60"/>
    </row>
    <row r="3016" spans="2:14" x14ac:dyDescent="0.25">
      <c r="B3016" s="46"/>
      <c r="G3016" s="60"/>
      <c r="H3016" s="46"/>
      <c r="I3016" s="46"/>
      <c r="N3016" s="60"/>
    </row>
    <row r="3017" spans="2:14" x14ac:dyDescent="0.25">
      <c r="B3017" s="46"/>
      <c r="G3017" s="60"/>
      <c r="H3017" s="46"/>
      <c r="I3017" s="46"/>
      <c r="N3017" s="60"/>
    </row>
    <row r="3018" spans="2:14" x14ac:dyDescent="0.25">
      <c r="B3018" s="46"/>
      <c r="G3018" s="60"/>
      <c r="H3018" s="46"/>
      <c r="I3018" s="46"/>
      <c r="N3018" s="60"/>
    </row>
    <row r="3019" spans="2:14" x14ac:dyDescent="0.25">
      <c r="B3019" s="46"/>
      <c r="G3019" s="60"/>
      <c r="H3019" s="46"/>
      <c r="I3019" s="46"/>
      <c r="N3019" s="60"/>
    </row>
    <row r="3020" spans="2:14" x14ac:dyDescent="0.25">
      <c r="B3020" s="46"/>
      <c r="G3020" s="60"/>
      <c r="H3020" s="46"/>
      <c r="I3020" s="46"/>
      <c r="N3020" s="60"/>
    </row>
    <row r="3021" spans="2:14" x14ac:dyDescent="0.25">
      <c r="B3021" s="46"/>
      <c r="G3021" s="60"/>
      <c r="H3021" s="46"/>
      <c r="I3021" s="46"/>
      <c r="N3021" s="60"/>
    </row>
    <row r="3022" spans="2:14" x14ac:dyDescent="0.25">
      <c r="B3022" s="46"/>
      <c r="G3022" s="60"/>
      <c r="H3022" s="46"/>
      <c r="I3022" s="46"/>
      <c r="N3022" s="60"/>
    </row>
    <row r="3023" spans="2:14" x14ac:dyDescent="0.25">
      <c r="B3023" s="46"/>
      <c r="G3023" s="60"/>
      <c r="H3023" s="46"/>
      <c r="I3023" s="46"/>
      <c r="N3023" s="60"/>
    </row>
    <row r="3024" spans="2:14" x14ac:dyDescent="0.25">
      <c r="B3024" s="46"/>
      <c r="G3024" s="60"/>
      <c r="H3024" s="46"/>
      <c r="I3024" s="46"/>
      <c r="N3024" s="60"/>
    </row>
    <row r="3025" spans="2:14" x14ac:dyDescent="0.25">
      <c r="B3025" s="46"/>
      <c r="G3025" s="60"/>
      <c r="H3025" s="46"/>
      <c r="I3025" s="46"/>
      <c r="N3025" s="60"/>
    </row>
    <row r="3026" spans="2:14" x14ac:dyDescent="0.25">
      <c r="B3026" s="46"/>
      <c r="G3026" s="60"/>
      <c r="H3026" s="46"/>
      <c r="I3026" s="46"/>
      <c r="N3026" s="60"/>
    </row>
    <row r="3027" spans="2:14" x14ac:dyDescent="0.25">
      <c r="B3027" s="46"/>
      <c r="G3027" s="60"/>
      <c r="H3027" s="46"/>
      <c r="I3027" s="46"/>
      <c r="N3027" s="60"/>
    </row>
    <row r="3028" spans="2:14" x14ac:dyDescent="0.25">
      <c r="B3028" s="46"/>
      <c r="G3028" s="60"/>
      <c r="H3028" s="46"/>
      <c r="I3028" s="46"/>
      <c r="N3028" s="60"/>
    </row>
    <row r="3029" spans="2:14" x14ac:dyDescent="0.25">
      <c r="B3029" s="46"/>
      <c r="G3029" s="60"/>
      <c r="H3029" s="46"/>
      <c r="I3029" s="46"/>
      <c r="N3029" s="60"/>
    </row>
    <row r="3030" spans="2:14" x14ac:dyDescent="0.25">
      <c r="B3030" s="46"/>
      <c r="G3030" s="60"/>
      <c r="H3030" s="46"/>
      <c r="I3030" s="46"/>
      <c r="N3030" s="60"/>
    </row>
    <row r="3031" spans="2:14" x14ac:dyDescent="0.25">
      <c r="B3031" s="46"/>
      <c r="G3031" s="60"/>
      <c r="H3031" s="46"/>
      <c r="I3031" s="46"/>
      <c r="N3031" s="60"/>
    </row>
    <row r="3032" spans="2:14" x14ac:dyDescent="0.25">
      <c r="B3032" s="46"/>
      <c r="G3032" s="60"/>
      <c r="H3032" s="46"/>
      <c r="I3032" s="46"/>
      <c r="N3032" s="60"/>
    </row>
    <row r="3033" spans="2:14" x14ac:dyDescent="0.25">
      <c r="B3033" s="46"/>
      <c r="G3033" s="60"/>
      <c r="H3033" s="46"/>
      <c r="I3033" s="46"/>
      <c r="N3033" s="60"/>
    </row>
    <row r="3034" spans="2:14" x14ac:dyDescent="0.25">
      <c r="B3034" s="46"/>
      <c r="G3034" s="60"/>
      <c r="H3034" s="46"/>
      <c r="I3034" s="46"/>
      <c r="N3034" s="60"/>
    </row>
    <row r="3035" spans="2:14" x14ac:dyDescent="0.25">
      <c r="B3035" s="46"/>
      <c r="G3035" s="60"/>
      <c r="H3035" s="46"/>
      <c r="I3035" s="46"/>
      <c r="N3035" s="60"/>
    </row>
    <row r="3036" spans="2:14" x14ac:dyDescent="0.25">
      <c r="B3036" s="46"/>
      <c r="G3036" s="60"/>
      <c r="H3036" s="46"/>
      <c r="I3036" s="46"/>
      <c r="N3036" s="60"/>
    </row>
    <row r="3037" spans="2:14" x14ac:dyDescent="0.25">
      <c r="B3037" s="46"/>
      <c r="G3037" s="60"/>
      <c r="H3037" s="46"/>
      <c r="I3037" s="46"/>
      <c r="N3037" s="60"/>
    </row>
    <row r="3038" spans="2:14" x14ac:dyDescent="0.25">
      <c r="B3038" s="46"/>
      <c r="G3038" s="60"/>
      <c r="H3038" s="46"/>
      <c r="I3038" s="46"/>
      <c r="N3038" s="60"/>
    </row>
    <row r="3039" spans="2:14" x14ac:dyDescent="0.25">
      <c r="B3039" s="46"/>
      <c r="G3039" s="60"/>
      <c r="H3039" s="46"/>
      <c r="I3039" s="46"/>
      <c r="N3039" s="60"/>
    </row>
    <row r="3040" spans="2:14" x14ac:dyDescent="0.25">
      <c r="B3040" s="46"/>
      <c r="G3040" s="60"/>
      <c r="H3040" s="46"/>
      <c r="I3040" s="46"/>
      <c r="N3040" s="60"/>
    </row>
    <row r="3041" spans="2:14" x14ac:dyDescent="0.25">
      <c r="B3041" s="46"/>
      <c r="G3041" s="60"/>
      <c r="H3041" s="46"/>
      <c r="I3041" s="46"/>
      <c r="N3041" s="60"/>
    </row>
    <row r="3042" spans="2:14" x14ac:dyDescent="0.25">
      <c r="B3042" s="46"/>
      <c r="G3042" s="60"/>
      <c r="H3042" s="46"/>
      <c r="I3042" s="46"/>
      <c r="N3042" s="60"/>
    </row>
    <row r="3043" spans="2:14" x14ac:dyDescent="0.25">
      <c r="B3043" s="46"/>
      <c r="G3043" s="60"/>
      <c r="H3043" s="46"/>
      <c r="I3043" s="46"/>
      <c r="N3043" s="60"/>
    </row>
    <row r="3044" spans="2:14" x14ac:dyDescent="0.25">
      <c r="B3044" s="46"/>
      <c r="G3044" s="60"/>
      <c r="H3044" s="46"/>
      <c r="I3044" s="46"/>
      <c r="N3044" s="60"/>
    </row>
    <row r="3045" spans="2:14" x14ac:dyDescent="0.25">
      <c r="B3045" s="46"/>
      <c r="G3045" s="60"/>
      <c r="H3045" s="46"/>
      <c r="I3045" s="46"/>
      <c r="N3045" s="60"/>
    </row>
    <row r="3046" spans="2:14" x14ac:dyDescent="0.25">
      <c r="B3046" s="46"/>
      <c r="G3046" s="60"/>
      <c r="H3046" s="46"/>
      <c r="I3046" s="46"/>
      <c r="N3046" s="60"/>
    </row>
    <row r="3047" spans="2:14" x14ac:dyDescent="0.25">
      <c r="B3047" s="46"/>
      <c r="G3047" s="60"/>
      <c r="H3047" s="46"/>
      <c r="I3047" s="46"/>
      <c r="N3047" s="60"/>
    </row>
    <row r="3048" spans="2:14" x14ac:dyDescent="0.25">
      <c r="B3048" s="46"/>
      <c r="G3048" s="60"/>
      <c r="H3048" s="46"/>
      <c r="I3048" s="46"/>
      <c r="N3048" s="60"/>
    </row>
    <row r="3049" spans="2:14" x14ac:dyDescent="0.25">
      <c r="B3049" s="46"/>
      <c r="G3049" s="60"/>
      <c r="H3049" s="46"/>
      <c r="I3049" s="46"/>
      <c r="N3049" s="60"/>
    </row>
    <row r="3050" spans="2:14" x14ac:dyDescent="0.25">
      <c r="B3050" s="46"/>
      <c r="G3050" s="60"/>
      <c r="H3050" s="46"/>
      <c r="I3050" s="46"/>
      <c r="N3050" s="60"/>
    </row>
    <row r="3051" spans="2:14" x14ac:dyDescent="0.25">
      <c r="B3051" s="46"/>
      <c r="G3051" s="60"/>
      <c r="H3051" s="46"/>
      <c r="I3051" s="46"/>
      <c r="N3051" s="60"/>
    </row>
    <row r="3052" spans="2:14" x14ac:dyDescent="0.25">
      <c r="B3052" s="46"/>
      <c r="G3052" s="60"/>
      <c r="H3052" s="46"/>
      <c r="I3052" s="46"/>
      <c r="N3052" s="60"/>
    </row>
    <row r="3053" spans="2:14" x14ac:dyDescent="0.25">
      <c r="B3053" s="46"/>
      <c r="G3053" s="60"/>
      <c r="H3053" s="46"/>
      <c r="I3053" s="46"/>
      <c r="N3053" s="60"/>
    </row>
    <row r="3054" spans="2:14" x14ac:dyDescent="0.25">
      <c r="B3054" s="46"/>
      <c r="G3054" s="60"/>
      <c r="H3054" s="46"/>
      <c r="I3054" s="46"/>
      <c r="N3054" s="60"/>
    </row>
    <row r="3055" spans="2:14" x14ac:dyDescent="0.25">
      <c r="B3055" s="46"/>
      <c r="G3055" s="60"/>
      <c r="H3055" s="46"/>
      <c r="I3055" s="46"/>
      <c r="N3055" s="60"/>
    </row>
    <row r="3056" spans="2:14" x14ac:dyDescent="0.25">
      <c r="B3056" s="46"/>
      <c r="G3056" s="60"/>
      <c r="H3056" s="46"/>
      <c r="I3056" s="46"/>
      <c r="N3056" s="60"/>
    </row>
    <row r="3057" spans="2:14" x14ac:dyDescent="0.25">
      <c r="B3057" s="46"/>
      <c r="G3057" s="60"/>
      <c r="H3057" s="46"/>
      <c r="I3057" s="46"/>
      <c r="N3057" s="60"/>
    </row>
    <row r="3058" spans="2:14" x14ac:dyDescent="0.25">
      <c r="B3058" s="46"/>
      <c r="G3058" s="60"/>
      <c r="H3058" s="46"/>
      <c r="I3058" s="46"/>
      <c r="N3058" s="60"/>
    </row>
    <row r="3059" spans="2:14" x14ac:dyDescent="0.25">
      <c r="B3059" s="46"/>
      <c r="G3059" s="60"/>
      <c r="H3059" s="46"/>
      <c r="I3059" s="46"/>
      <c r="N3059" s="60"/>
    </row>
    <row r="3060" spans="2:14" x14ac:dyDescent="0.25">
      <c r="B3060" s="46"/>
      <c r="G3060" s="60"/>
      <c r="H3060" s="46"/>
      <c r="I3060" s="46"/>
      <c r="N3060" s="60"/>
    </row>
    <row r="3061" spans="2:14" x14ac:dyDescent="0.25">
      <c r="B3061" s="46"/>
      <c r="G3061" s="60"/>
      <c r="H3061" s="46"/>
      <c r="I3061" s="46"/>
      <c r="N3061" s="60"/>
    </row>
    <row r="3062" spans="2:14" x14ac:dyDescent="0.25">
      <c r="B3062" s="46"/>
      <c r="G3062" s="60"/>
      <c r="H3062" s="46"/>
      <c r="I3062" s="46"/>
      <c r="N3062" s="60"/>
    </row>
    <row r="3063" spans="2:14" x14ac:dyDescent="0.25">
      <c r="B3063" s="46"/>
      <c r="G3063" s="60"/>
      <c r="H3063" s="46"/>
      <c r="I3063" s="46"/>
      <c r="N3063" s="60"/>
    </row>
    <row r="3064" spans="2:14" x14ac:dyDescent="0.25">
      <c r="B3064" s="46"/>
      <c r="G3064" s="60"/>
      <c r="H3064" s="46"/>
      <c r="I3064" s="46"/>
      <c r="N3064" s="60"/>
    </row>
    <row r="3065" spans="2:14" x14ac:dyDescent="0.25">
      <c r="B3065" s="46"/>
      <c r="G3065" s="60"/>
      <c r="H3065" s="46"/>
      <c r="I3065" s="46"/>
      <c r="N3065" s="60"/>
    </row>
    <row r="3066" spans="2:14" x14ac:dyDescent="0.25">
      <c r="B3066" s="46"/>
      <c r="G3066" s="60"/>
      <c r="H3066" s="46"/>
      <c r="I3066" s="46"/>
      <c r="N3066" s="60"/>
    </row>
    <row r="3067" spans="2:14" x14ac:dyDescent="0.25">
      <c r="B3067" s="46"/>
      <c r="G3067" s="60"/>
      <c r="H3067" s="46"/>
      <c r="I3067" s="46"/>
      <c r="N3067" s="60"/>
    </row>
    <row r="3068" spans="2:14" x14ac:dyDescent="0.25">
      <c r="B3068" s="46"/>
      <c r="G3068" s="60"/>
      <c r="H3068" s="46"/>
      <c r="I3068" s="46"/>
      <c r="N3068" s="60"/>
    </row>
    <row r="3069" spans="2:14" x14ac:dyDescent="0.25">
      <c r="B3069" s="46"/>
      <c r="G3069" s="60"/>
      <c r="H3069" s="46"/>
      <c r="I3069" s="46"/>
      <c r="N3069" s="60"/>
    </row>
    <row r="3070" spans="2:14" x14ac:dyDescent="0.25">
      <c r="B3070" s="46"/>
      <c r="G3070" s="60"/>
      <c r="H3070" s="46"/>
      <c r="I3070" s="46"/>
      <c r="N3070" s="60"/>
    </row>
    <row r="3071" spans="2:14" x14ac:dyDescent="0.25">
      <c r="B3071" s="46"/>
      <c r="G3071" s="60"/>
      <c r="H3071" s="46"/>
      <c r="I3071" s="46"/>
      <c r="N3071" s="60"/>
    </row>
    <row r="3072" spans="2:14" x14ac:dyDescent="0.25">
      <c r="B3072" s="46"/>
      <c r="G3072" s="60"/>
      <c r="H3072" s="46"/>
      <c r="I3072" s="46"/>
      <c r="N3072" s="60"/>
    </row>
    <row r="3073" spans="2:14" x14ac:dyDescent="0.25">
      <c r="B3073" s="46"/>
      <c r="G3073" s="60"/>
      <c r="H3073" s="46"/>
      <c r="I3073" s="46"/>
      <c r="N3073" s="60"/>
    </row>
    <row r="3074" spans="2:14" x14ac:dyDescent="0.25">
      <c r="B3074" s="46"/>
      <c r="G3074" s="60"/>
      <c r="H3074" s="46"/>
      <c r="I3074" s="46"/>
      <c r="N3074" s="60"/>
    </row>
    <row r="3075" spans="2:14" x14ac:dyDescent="0.25">
      <c r="B3075" s="46"/>
      <c r="G3075" s="60"/>
      <c r="H3075" s="46"/>
      <c r="I3075" s="46"/>
      <c r="N3075" s="60"/>
    </row>
    <row r="3076" spans="2:14" x14ac:dyDescent="0.25">
      <c r="B3076" s="46"/>
      <c r="G3076" s="60"/>
      <c r="H3076" s="46"/>
      <c r="I3076" s="46"/>
      <c r="N3076" s="60"/>
    </row>
    <row r="3077" spans="2:14" x14ac:dyDescent="0.25">
      <c r="B3077" s="46"/>
      <c r="G3077" s="60"/>
      <c r="H3077" s="46"/>
      <c r="I3077" s="46"/>
      <c r="N3077" s="60"/>
    </row>
    <row r="3078" spans="2:14" x14ac:dyDescent="0.25">
      <c r="B3078" s="46"/>
      <c r="G3078" s="60"/>
      <c r="H3078" s="46"/>
      <c r="I3078" s="46"/>
      <c r="N3078" s="60"/>
    </row>
    <row r="3079" spans="2:14" x14ac:dyDescent="0.25">
      <c r="B3079" s="46"/>
      <c r="G3079" s="60"/>
      <c r="H3079" s="46"/>
      <c r="I3079" s="46"/>
      <c r="N3079" s="60"/>
    </row>
    <row r="3080" spans="2:14" x14ac:dyDescent="0.25">
      <c r="B3080" s="46"/>
      <c r="G3080" s="60"/>
      <c r="H3080" s="46"/>
      <c r="I3080" s="46"/>
      <c r="N3080" s="60"/>
    </row>
    <row r="3081" spans="2:14" x14ac:dyDescent="0.25">
      <c r="B3081" s="46"/>
      <c r="G3081" s="60"/>
      <c r="H3081" s="46"/>
      <c r="I3081" s="46"/>
      <c r="N3081" s="60"/>
    </row>
    <row r="3082" spans="2:14" x14ac:dyDescent="0.25">
      <c r="B3082" s="46"/>
      <c r="G3082" s="60"/>
      <c r="H3082" s="46"/>
      <c r="I3082" s="46"/>
      <c r="N3082" s="60"/>
    </row>
    <row r="3083" spans="2:14" x14ac:dyDescent="0.25">
      <c r="B3083" s="46"/>
      <c r="G3083" s="60"/>
      <c r="H3083" s="46"/>
      <c r="I3083" s="46"/>
      <c r="N3083" s="60"/>
    </row>
    <row r="3084" spans="2:14" x14ac:dyDescent="0.25">
      <c r="B3084" s="46"/>
      <c r="G3084" s="60"/>
      <c r="H3084" s="46"/>
      <c r="I3084" s="46"/>
      <c r="N3084" s="60"/>
    </row>
    <row r="3085" spans="2:14" x14ac:dyDescent="0.25">
      <c r="B3085" s="46"/>
      <c r="G3085" s="60"/>
      <c r="H3085" s="46"/>
      <c r="I3085" s="46"/>
      <c r="N3085" s="60"/>
    </row>
    <row r="3086" spans="2:14" x14ac:dyDescent="0.25">
      <c r="B3086" s="46"/>
      <c r="G3086" s="60"/>
      <c r="H3086" s="46"/>
      <c r="I3086" s="46"/>
      <c r="N3086" s="60"/>
    </row>
    <row r="3087" spans="2:14" x14ac:dyDescent="0.25">
      <c r="B3087" s="46"/>
      <c r="G3087" s="60"/>
      <c r="H3087" s="46"/>
      <c r="I3087" s="46"/>
      <c r="N3087" s="60"/>
    </row>
    <row r="3088" spans="2:14" x14ac:dyDescent="0.25">
      <c r="B3088" s="46"/>
      <c r="G3088" s="60"/>
      <c r="H3088" s="46"/>
      <c r="I3088" s="46"/>
      <c r="N3088" s="60"/>
    </row>
    <row r="3089" spans="2:14" x14ac:dyDescent="0.25">
      <c r="B3089" s="46"/>
      <c r="G3089" s="60"/>
      <c r="H3089" s="46"/>
      <c r="I3089" s="46"/>
      <c r="N3089" s="60"/>
    </row>
    <row r="3090" spans="2:14" x14ac:dyDescent="0.25">
      <c r="B3090" s="46"/>
      <c r="G3090" s="60"/>
      <c r="H3090" s="46"/>
      <c r="I3090" s="46"/>
      <c r="N3090" s="60"/>
    </row>
    <row r="3091" spans="2:14" x14ac:dyDescent="0.25">
      <c r="B3091" s="46"/>
      <c r="G3091" s="60"/>
      <c r="H3091" s="46"/>
      <c r="I3091" s="46"/>
      <c r="N3091" s="60"/>
    </row>
    <row r="3092" spans="2:14" x14ac:dyDescent="0.25">
      <c r="B3092" s="46"/>
      <c r="G3092" s="60"/>
      <c r="H3092" s="46"/>
      <c r="I3092" s="46"/>
      <c r="N3092" s="60"/>
    </row>
    <row r="3093" spans="2:14" x14ac:dyDescent="0.25">
      <c r="B3093" s="46"/>
      <c r="G3093" s="60"/>
      <c r="H3093" s="46"/>
      <c r="I3093" s="46"/>
      <c r="N3093" s="60"/>
    </row>
    <row r="3094" spans="2:14" x14ac:dyDescent="0.25">
      <c r="B3094" s="46"/>
      <c r="G3094" s="60"/>
      <c r="H3094" s="46"/>
      <c r="I3094" s="46"/>
      <c r="N3094" s="60"/>
    </row>
    <row r="3095" spans="2:14" x14ac:dyDescent="0.25">
      <c r="B3095" s="46"/>
      <c r="G3095" s="60"/>
      <c r="H3095" s="46"/>
      <c r="I3095" s="46"/>
      <c r="N3095" s="60"/>
    </row>
    <row r="3096" spans="2:14" x14ac:dyDescent="0.25">
      <c r="B3096" s="46"/>
      <c r="G3096" s="60"/>
      <c r="H3096" s="46"/>
      <c r="I3096" s="46"/>
      <c r="N3096" s="60"/>
    </row>
    <row r="3097" spans="2:14" x14ac:dyDescent="0.25">
      <c r="B3097" s="46"/>
      <c r="G3097" s="60"/>
      <c r="H3097" s="46"/>
      <c r="I3097" s="46"/>
      <c r="N3097" s="60"/>
    </row>
    <row r="3098" spans="2:14" x14ac:dyDescent="0.25">
      <c r="B3098" s="46"/>
      <c r="G3098" s="60"/>
      <c r="H3098" s="46"/>
      <c r="I3098" s="46"/>
      <c r="N3098" s="60"/>
    </row>
    <row r="3099" spans="2:14" x14ac:dyDescent="0.25">
      <c r="B3099" s="46"/>
      <c r="G3099" s="60"/>
      <c r="H3099" s="46"/>
      <c r="I3099" s="46"/>
      <c r="N3099" s="60"/>
    </row>
    <row r="3100" spans="2:14" x14ac:dyDescent="0.25">
      <c r="B3100" s="46"/>
      <c r="G3100" s="60"/>
      <c r="H3100" s="46"/>
      <c r="I3100" s="46"/>
      <c r="N3100" s="60"/>
    </row>
    <row r="3101" spans="2:14" x14ac:dyDescent="0.25">
      <c r="B3101" s="46"/>
      <c r="G3101" s="60"/>
      <c r="H3101" s="46"/>
      <c r="I3101" s="46"/>
      <c r="N3101" s="60"/>
    </row>
    <row r="3102" spans="2:14" x14ac:dyDescent="0.25">
      <c r="B3102" s="46"/>
      <c r="G3102" s="60"/>
      <c r="H3102" s="46"/>
      <c r="I3102" s="46"/>
      <c r="N3102" s="60"/>
    </row>
    <row r="3103" spans="2:14" x14ac:dyDescent="0.25">
      <c r="B3103" s="46"/>
      <c r="G3103" s="60"/>
      <c r="H3103" s="46"/>
      <c r="I3103" s="46"/>
      <c r="N3103" s="60"/>
    </row>
    <row r="3104" spans="2:14" x14ac:dyDescent="0.25">
      <c r="B3104" s="46"/>
      <c r="G3104" s="60"/>
      <c r="H3104" s="46"/>
      <c r="I3104" s="46"/>
      <c r="N3104" s="60"/>
    </row>
    <row r="3105" spans="2:14" x14ac:dyDescent="0.25">
      <c r="B3105" s="46"/>
      <c r="G3105" s="60"/>
      <c r="H3105" s="46"/>
      <c r="I3105" s="46"/>
      <c r="N3105" s="60"/>
    </row>
    <row r="3106" spans="2:14" x14ac:dyDescent="0.25">
      <c r="B3106" s="46"/>
      <c r="G3106" s="60"/>
      <c r="H3106" s="46"/>
      <c r="I3106" s="46"/>
      <c r="N3106" s="60"/>
    </row>
    <row r="3107" spans="2:14" x14ac:dyDescent="0.25">
      <c r="B3107" s="46"/>
      <c r="G3107" s="60"/>
      <c r="H3107" s="46"/>
      <c r="I3107" s="46"/>
      <c r="N3107" s="60"/>
    </row>
    <row r="3108" spans="2:14" x14ac:dyDescent="0.25">
      <c r="B3108" s="46"/>
      <c r="G3108" s="60"/>
      <c r="H3108" s="46"/>
      <c r="I3108" s="46"/>
      <c r="N3108" s="60"/>
    </row>
    <row r="3109" spans="2:14" x14ac:dyDescent="0.25">
      <c r="B3109" s="46"/>
      <c r="G3109" s="60"/>
      <c r="H3109" s="46"/>
      <c r="I3109" s="46"/>
      <c r="N3109" s="60"/>
    </row>
    <row r="3110" spans="2:14" x14ac:dyDescent="0.25">
      <c r="B3110" s="46"/>
      <c r="G3110" s="60"/>
      <c r="H3110" s="46"/>
      <c r="I3110" s="46"/>
      <c r="N3110" s="60"/>
    </row>
    <row r="3111" spans="2:14" x14ac:dyDescent="0.25">
      <c r="B3111" s="46"/>
      <c r="G3111" s="60"/>
      <c r="H3111" s="46"/>
      <c r="I3111" s="46"/>
      <c r="N3111" s="60"/>
    </row>
    <row r="3112" spans="2:14" x14ac:dyDescent="0.25">
      <c r="B3112" s="46"/>
      <c r="G3112" s="60"/>
      <c r="H3112" s="46"/>
      <c r="I3112" s="46"/>
      <c r="N3112" s="60"/>
    </row>
    <row r="3113" spans="2:14" x14ac:dyDescent="0.25">
      <c r="B3113" s="46"/>
      <c r="G3113" s="60"/>
      <c r="H3113" s="46"/>
      <c r="I3113" s="46"/>
      <c r="N3113" s="60"/>
    </row>
    <row r="3114" spans="2:14" x14ac:dyDescent="0.25">
      <c r="B3114" s="46"/>
      <c r="G3114" s="60"/>
      <c r="H3114" s="46"/>
      <c r="I3114" s="46"/>
      <c r="N3114" s="60"/>
    </row>
    <row r="3115" spans="2:14" x14ac:dyDescent="0.25">
      <c r="B3115" s="46"/>
      <c r="G3115" s="60"/>
      <c r="H3115" s="46"/>
      <c r="I3115" s="46"/>
      <c r="N3115" s="60"/>
    </row>
    <row r="3116" spans="2:14" x14ac:dyDescent="0.25">
      <c r="B3116" s="46"/>
      <c r="G3116" s="60"/>
      <c r="H3116" s="46"/>
      <c r="I3116" s="46"/>
      <c r="N3116" s="60"/>
    </row>
    <row r="3117" spans="2:14" x14ac:dyDescent="0.25">
      <c r="B3117" s="46"/>
      <c r="G3117" s="60"/>
      <c r="H3117" s="46"/>
      <c r="I3117" s="46"/>
      <c r="N3117" s="60"/>
    </row>
    <row r="3118" spans="2:14" x14ac:dyDescent="0.25">
      <c r="B3118" s="46"/>
      <c r="G3118" s="60"/>
      <c r="H3118" s="46"/>
      <c r="I3118" s="46"/>
      <c r="N3118" s="60"/>
    </row>
    <row r="3119" spans="2:14" x14ac:dyDescent="0.25">
      <c r="B3119" s="46"/>
      <c r="G3119" s="60"/>
      <c r="H3119" s="46"/>
      <c r="I3119" s="46"/>
      <c r="N3119" s="60"/>
    </row>
    <row r="3120" spans="2:14" x14ac:dyDescent="0.25">
      <c r="B3120" s="46"/>
      <c r="G3120" s="60"/>
      <c r="H3120" s="46"/>
      <c r="I3120" s="46"/>
      <c r="N3120" s="60"/>
    </row>
    <row r="3121" spans="2:14" x14ac:dyDescent="0.25">
      <c r="B3121" s="46"/>
      <c r="G3121" s="60"/>
      <c r="H3121" s="46"/>
      <c r="I3121" s="46"/>
      <c r="N3121" s="60"/>
    </row>
    <row r="3122" spans="2:14" x14ac:dyDescent="0.25">
      <c r="B3122" s="46"/>
      <c r="G3122" s="60"/>
      <c r="H3122" s="46"/>
      <c r="I3122" s="46"/>
      <c r="N3122" s="60"/>
    </row>
    <row r="3123" spans="2:14" x14ac:dyDescent="0.25">
      <c r="B3123" s="46"/>
      <c r="G3123" s="60"/>
      <c r="H3123" s="46"/>
      <c r="I3123" s="46"/>
      <c r="N3123" s="60"/>
    </row>
    <row r="3124" spans="2:14" x14ac:dyDescent="0.25">
      <c r="B3124" s="46"/>
      <c r="G3124" s="60"/>
      <c r="H3124" s="46"/>
      <c r="I3124" s="46"/>
      <c r="N3124" s="60"/>
    </row>
    <row r="3125" spans="2:14" x14ac:dyDescent="0.25">
      <c r="B3125" s="46"/>
      <c r="G3125" s="60"/>
      <c r="H3125" s="46"/>
      <c r="I3125" s="46"/>
      <c r="N3125" s="60"/>
    </row>
    <row r="3126" spans="2:14" x14ac:dyDescent="0.25">
      <c r="B3126" s="46"/>
      <c r="G3126" s="60"/>
      <c r="H3126" s="46"/>
      <c r="I3126" s="46"/>
      <c r="N3126" s="60"/>
    </row>
    <row r="3127" spans="2:14" x14ac:dyDescent="0.25">
      <c r="B3127" s="46"/>
      <c r="G3127" s="60"/>
      <c r="H3127" s="46"/>
      <c r="I3127" s="46"/>
      <c r="N3127" s="60"/>
    </row>
    <row r="3128" spans="2:14" x14ac:dyDescent="0.25">
      <c r="B3128" s="46"/>
      <c r="G3128" s="60"/>
      <c r="H3128" s="46"/>
      <c r="I3128" s="46"/>
      <c r="N3128" s="60"/>
    </row>
    <row r="3129" spans="2:14" x14ac:dyDescent="0.25">
      <c r="B3129" s="46"/>
      <c r="G3129" s="60"/>
      <c r="H3129" s="46"/>
      <c r="I3129" s="46"/>
      <c r="N3129" s="60"/>
    </row>
    <row r="3130" spans="2:14" x14ac:dyDescent="0.25">
      <c r="B3130" s="46"/>
      <c r="G3130" s="60"/>
      <c r="H3130" s="46"/>
      <c r="I3130" s="46"/>
      <c r="N3130" s="60"/>
    </row>
    <row r="3131" spans="2:14" x14ac:dyDescent="0.25">
      <c r="B3131" s="46"/>
      <c r="G3131" s="60"/>
      <c r="H3131" s="46"/>
      <c r="I3131" s="46"/>
      <c r="N3131" s="60"/>
    </row>
    <row r="3132" spans="2:14" x14ac:dyDescent="0.25">
      <c r="B3132" s="46"/>
      <c r="G3132" s="60"/>
      <c r="H3132" s="46"/>
      <c r="I3132" s="46"/>
      <c r="N3132" s="60"/>
    </row>
    <row r="3133" spans="2:14" x14ac:dyDescent="0.25">
      <c r="B3133" s="46"/>
      <c r="G3133" s="60"/>
      <c r="H3133" s="46"/>
      <c r="I3133" s="46"/>
      <c r="N3133" s="60"/>
    </row>
    <row r="3134" spans="2:14" x14ac:dyDescent="0.25">
      <c r="B3134" s="46"/>
      <c r="G3134" s="60"/>
      <c r="H3134" s="46"/>
      <c r="I3134" s="46"/>
      <c r="N3134" s="60"/>
    </row>
    <row r="3135" spans="2:14" x14ac:dyDescent="0.25">
      <c r="B3135" s="46"/>
      <c r="G3135" s="60"/>
      <c r="H3135" s="46"/>
      <c r="I3135" s="46"/>
      <c r="N3135" s="60"/>
    </row>
    <row r="3136" spans="2:14" x14ac:dyDescent="0.25">
      <c r="B3136" s="46"/>
      <c r="G3136" s="60"/>
      <c r="H3136" s="46"/>
      <c r="I3136" s="46"/>
      <c r="N3136" s="60"/>
    </row>
    <row r="3137" spans="2:14" x14ac:dyDescent="0.25">
      <c r="B3137" s="46"/>
      <c r="G3137" s="60"/>
      <c r="H3137" s="46"/>
      <c r="I3137" s="46"/>
      <c r="N3137" s="60"/>
    </row>
    <row r="3138" spans="2:14" x14ac:dyDescent="0.25">
      <c r="B3138" s="46"/>
      <c r="G3138" s="60"/>
      <c r="H3138" s="46"/>
      <c r="I3138" s="46"/>
      <c r="N3138" s="60"/>
    </row>
    <row r="3139" spans="2:14" x14ac:dyDescent="0.25">
      <c r="B3139" s="46"/>
      <c r="G3139" s="60"/>
      <c r="H3139" s="46"/>
      <c r="I3139" s="46"/>
      <c r="N3139" s="60"/>
    </row>
    <row r="3140" spans="2:14" x14ac:dyDescent="0.25">
      <c r="B3140" s="46"/>
      <c r="G3140" s="60"/>
      <c r="H3140" s="46"/>
      <c r="I3140" s="46"/>
      <c r="N3140" s="60"/>
    </row>
    <row r="3141" spans="2:14" x14ac:dyDescent="0.25">
      <c r="B3141" s="46"/>
      <c r="G3141" s="60"/>
      <c r="H3141" s="46"/>
      <c r="I3141" s="46"/>
      <c r="N3141" s="60"/>
    </row>
    <row r="3142" spans="2:14" x14ac:dyDescent="0.25">
      <c r="B3142" s="46"/>
      <c r="G3142" s="60"/>
      <c r="H3142" s="46"/>
      <c r="I3142" s="46"/>
      <c r="N3142" s="60"/>
    </row>
    <row r="3143" spans="2:14" x14ac:dyDescent="0.25">
      <c r="B3143" s="46"/>
      <c r="G3143" s="60"/>
      <c r="H3143" s="46"/>
      <c r="I3143" s="46"/>
      <c r="N3143" s="60"/>
    </row>
    <row r="3144" spans="2:14" x14ac:dyDescent="0.25">
      <c r="B3144" s="46"/>
      <c r="G3144" s="60"/>
      <c r="H3144" s="46"/>
      <c r="I3144" s="46"/>
      <c r="N3144" s="60"/>
    </row>
    <row r="3145" spans="2:14" x14ac:dyDescent="0.25">
      <c r="B3145" s="46"/>
      <c r="G3145" s="60"/>
      <c r="H3145" s="46"/>
      <c r="I3145" s="46"/>
      <c r="N3145" s="60"/>
    </row>
    <row r="3146" spans="2:14" x14ac:dyDescent="0.25">
      <c r="B3146" s="46"/>
      <c r="G3146" s="60"/>
      <c r="H3146" s="46"/>
      <c r="I3146" s="46"/>
      <c r="N3146" s="60"/>
    </row>
    <row r="3147" spans="2:14" x14ac:dyDescent="0.25">
      <c r="B3147" s="46"/>
      <c r="G3147" s="60"/>
      <c r="H3147" s="46"/>
      <c r="I3147" s="46"/>
      <c r="N3147" s="60"/>
    </row>
    <row r="3148" spans="2:14" x14ac:dyDescent="0.25">
      <c r="B3148" s="46"/>
      <c r="G3148" s="60"/>
      <c r="H3148" s="46"/>
      <c r="I3148" s="46"/>
      <c r="N3148" s="60"/>
    </row>
    <row r="3149" spans="2:14" x14ac:dyDescent="0.25">
      <c r="B3149" s="46"/>
      <c r="G3149" s="60"/>
      <c r="H3149" s="46"/>
      <c r="I3149" s="46"/>
      <c r="N3149" s="60"/>
    </row>
    <row r="3150" spans="2:14" x14ac:dyDescent="0.25">
      <c r="B3150" s="46"/>
      <c r="G3150" s="60"/>
      <c r="H3150" s="46"/>
      <c r="I3150" s="46"/>
      <c r="N3150" s="60"/>
    </row>
    <row r="3151" spans="2:14" x14ac:dyDescent="0.25">
      <c r="B3151" s="46"/>
      <c r="G3151" s="60"/>
      <c r="H3151" s="46"/>
      <c r="I3151" s="46"/>
      <c r="N3151" s="60"/>
    </row>
    <row r="3152" spans="2:14" x14ac:dyDescent="0.25">
      <c r="B3152" s="46"/>
      <c r="G3152" s="60"/>
      <c r="H3152" s="46"/>
      <c r="I3152" s="46"/>
      <c r="N3152" s="60"/>
    </row>
    <row r="3153" spans="2:14" x14ac:dyDescent="0.25">
      <c r="B3153" s="46"/>
      <c r="G3153" s="60"/>
      <c r="H3153" s="46"/>
      <c r="I3153" s="46"/>
      <c r="N3153" s="60"/>
    </row>
    <row r="3154" spans="2:14" x14ac:dyDescent="0.25">
      <c r="B3154" s="46"/>
      <c r="G3154" s="60"/>
      <c r="H3154" s="46"/>
      <c r="I3154" s="46"/>
      <c r="N3154" s="60"/>
    </row>
    <row r="3155" spans="2:14" x14ac:dyDescent="0.25">
      <c r="B3155" s="46"/>
      <c r="G3155" s="60"/>
      <c r="H3155" s="46"/>
      <c r="I3155" s="46"/>
      <c r="N3155" s="60"/>
    </row>
    <row r="3156" spans="2:14" x14ac:dyDescent="0.25">
      <c r="B3156" s="46"/>
      <c r="G3156" s="60"/>
      <c r="H3156" s="46"/>
      <c r="I3156" s="46"/>
      <c r="N3156" s="60"/>
    </row>
    <row r="3157" spans="2:14" x14ac:dyDescent="0.25">
      <c r="B3157" s="46"/>
      <c r="G3157" s="60"/>
      <c r="H3157" s="46"/>
      <c r="I3157" s="46"/>
      <c r="N3157" s="60"/>
    </row>
    <row r="3158" spans="2:14" x14ac:dyDescent="0.25">
      <c r="B3158" s="46"/>
      <c r="G3158" s="60"/>
      <c r="H3158" s="46"/>
      <c r="I3158" s="46"/>
      <c r="N3158" s="60"/>
    </row>
    <row r="3159" spans="2:14" x14ac:dyDescent="0.25">
      <c r="B3159" s="46"/>
      <c r="G3159" s="60"/>
      <c r="H3159" s="46"/>
      <c r="I3159" s="46"/>
      <c r="N3159" s="60"/>
    </row>
    <row r="3160" spans="2:14" x14ac:dyDescent="0.25">
      <c r="B3160" s="46"/>
      <c r="G3160" s="60"/>
      <c r="H3160" s="46"/>
      <c r="I3160" s="46"/>
      <c r="N3160" s="60"/>
    </row>
    <row r="3161" spans="2:14" x14ac:dyDescent="0.25">
      <c r="B3161" s="46"/>
      <c r="G3161" s="60"/>
      <c r="H3161" s="46"/>
      <c r="I3161" s="46"/>
      <c r="N3161" s="60"/>
    </row>
    <row r="3162" spans="2:14" x14ac:dyDescent="0.25">
      <c r="B3162" s="46"/>
      <c r="G3162" s="60"/>
      <c r="H3162" s="46"/>
      <c r="I3162" s="46"/>
      <c r="N3162" s="60"/>
    </row>
    <row r="3163" spans="2:14" x14ac:dyDescent="0.25">
      <c r="B3163" s="46"/>
      <c r="G3163" s="60"/>
      <c r="H3163" s="46"/>
      <c r="I3163" s="46"/>
      <c r="N3163" s="60"/>
    </row>
    <row r="3164" spans="2:14" x14ac:dyDescent="0.25">
      <c r="B3164" s="46"/>
      <c r="G3164" s="60"/>
      <c r="H3164" s="46"/>
      <c r="I3164" s="46"/>
      <c r="N3164" s="60"/>
    </row>
    <row r="3165" spans="2:14" x14ac:dyDescent="0.25">
      <c r="B3165" s="46"/>
      <c r="G3165" s="60"/>
      <c r="H3165" s="46"/>
      <c r="I3165" s="46"/>
      <c r="N3165" s="60"/>
    </row>
    <row r="3166" spans="2:14" x14ac:dyDescent="0.25">
      <c r="B3166" s="46"/>
      <c r="G3166" s="60"/>
      <c r="H3166" s="46"/>
      <c r="I3166" s="46"/>
      <c r="N3166" s="60"/>
    </row>
    <row r="3167" spans="2:14" x14ac:dyDescent="0.25">
      <c r="B3167" s="46"/>
      <c r="G3167" s="60"/>
      <c r="H3167" s="46"/>
      <c r="I3167" s="46"/>
      <c r="N3167" s="60"/>
    </row>
    <row r="3168" spans="2:14" x14ac:dyDescent="0.25">
      <c r="B3168" s="46"/>
      <c r="G3168" s="60"/>
      <c r="H3168" s="46"/>
      <c r="I3168" s="46"/>
      <c r="N3168" s="60"/>
    </row>
    <row r="3169" spans="2:14" x14ac:dyDescent="0.25">
      <c r="B3169" s="46"/>
      <c r="G3169" s="60"/>
      <c r="H3169" s="46"/>
      <c r="I3169" s="46"/>
      <c r="N3169" s="60"/>
    </row>
    <row r="3170" spans="2:14" x14ac:dyDescent="0.25">
      <c r="B3170" s="46"/>
      <c r="G3170" s="60"/>
      <c r="H3170" s="46"/>
      <c r="I3170" s="46"/>
      <c r="N3170" s="60"/>
    </row>
    <row r="3171" spans="2:14" x14ac:dyDescent="0.25">
      <c r="B3171" s="46"/>
      <c r="G3171" s="60"/>
      <c r="H3171" s="46"/>
      <c r="I3171" s="46"/>
      <c r="N3171" s="60"/>
    </row>
    <row r="3172" spans="2:14" x14ac:dyDescent="0.25">
      <c r="B3172" s="46"/>
      <c r="G3172" s="60"/>
      <c r="H3172" s="46"/>
      <c r="I3172" s="46"/>
      <c r="N3172" s="60"/>
    </row>
    <row r="3173" spans="2:14" x14ac:dyDescent="0.25">
      <c r="B3173" s="46"/>
      <c r="G3173" s="60"/>
      <c r="H3173" s="46"/>
      <c r="I3173" s="46"/>
      <c r="N3173" s="60"/>
    </row>
    <row r="3174" spans="2:14" x14ac:dyDescent="0.25">
      <c r="B3174" s="46"/>
      <c r="G3174" s="60"/>
      <c r="H3174" s="46"/>
      <c r="I3174" s="46"/>
      <c r="N3174" s="60"/>
    </row>
    <row r="3175" spans="2:14" x14ac:dyDescent="0.25">
      <c r="B3175" s="46"/>
      <c r="G3175" s="60"/>
      <c r="H3175" s="46"/>
      <c r="I3175" s="46"/>
      <c r="N3175" s="60"/>
    </row>
    <row r="3176" spans="2:14" x14ac:dyDescent="0.25">
      <c r="B3176" s="46"/>
      <c r="G3176" s="60"/>
      <c r="H3176" s="46"/>
      <c r="I3176" s="46"/>
      <c r="N3176" s="60"/>
    </row>
    <row r="3177" spans="2:14" x14ac:dyDescent="0.25">
      <c r="B3177" s="46"/>
      <c r="G3177" s="60"/>
      <c r="H3177" s="46"/>
      <c r="I3177" s="46"/>
      <c r="N3177" s="60"/>
    </row>
    <row r="3178" spans="2:14" x14ac:dyDescent="0.25">
      <c r="B3178" s="46"/>
      <c r="G3178" s="60"/>
      <c r="H3178" s="46"/>
      <c r="I3178" s="46"/>
      <c r="N3178" s="60"/>
    </row>
    <row r="3179" spans="2:14" x14ac:dyDescent="0.25">
      <c r="B3179" s="46"/>
      <c r="G3179" s="60"/>
      <c r="H3179" s="46"/>
      <c r="I3179" s="46"/>
      <c r="N3179" s="60"/>
    </row>
    <row r="3180" spans="2:14" x14ac:dyDescent="0.25">
      <c r="B3180" s="46"/>
      <c r="G3180" s="60"/>
      <c r="H3180" s="46"/>
      <c r="I3180" s="46"/>
      <c r="N3180" s="60"/>
    </row>
    <row r="3181" spans="2:14" x14ac:dyDescent="0.25">
      <c r="B3181" s="46"/>
      <c r="G3181" s="60"/>
      <c r="H3181" s="46"/>
      <c r="I3181" s="46"/>
      <c r="N3181" s="60"/>
    </row>
    <row r="3182" spans="2:14" x14ac:dyDescent="0.25">
      <c r="B3182" s="46"/>
      <c r="G3182" s="60"/>
      <c r="H3182" s="46"/>
      <c r="I3182" s="46"/>
      <c r="N3182" s="60"/>
    </row>
    <row r="3183" spans="2:14" x14ac:dyDescent="0.25">
      <c r="B3183" s="46"/>
      <c r="G3183" s="60"/>
      <c r="H3183" s="46"/>
      <c r="I3183" s="46"/>
      <c r="N3183" s="60"/>
    </row>
    <row r="3184" spans="2:14" x14ac:dyDescent="0.25">
      <c r="B3184" s="46"/>
      <c r="G3184" s="60"/>
      <c r="H3184" s="46"/>
      <c r="I3184" s="46"/>
      <c r="N3184" s="60"/>
    </row>
    <row r="3185" spans="2:14" x14ac:dyDescent="0.25">
      <c r="B3185" s="46"/>
      <c r="G3185" s="60"/>
      <c r="H3185" s="46"/>
      <c r="I3185" s="46"/>
      <c r="N3185" s="60"/>
    </row>
    <row r="3186" spans="2:14" x14ac:dyDescent="0.25">
      <c r="B3186" s="46"/>
      <c r="G3186" s="60"/>
      <c r="H3186" s="46"/>
      <c r="I3186" s="46"/>
      <c r="N3186" s="60"/>
    </row>
    <row r="3187" spans="2:14" x14ac:dyDescent="0.25">
      <c r="B3187" s="46"/>
      <c r="G3187" s="60"/>
      <c r="H3187" s="46"/>
      <c r="I3187" s="46"/>
      <c r="N3187" s="60"/>
    </row>
    <row r="3188" spans="2:14" x14ac:dyDescent="0.25">
      <c r="B3188" s="46"/>
      <c r="G3188" s="60"/>
      <c r="H3188" s="46"/>
      <c r="I3188" s="46"/>
      <c r="N3188" s="60"/>
    </row>
    <row r="3189" spans="2:14" x14ac:dyDescent="0.25">
      <c r="B3189" s="46"/>
      <c r="G3189" s="60"/>
      <c r="H3189" s="46"/>
      <c r="I3189" s="46"/>
      <c r="N3189" s="60"/>
    </row>
    <row r="3190" spans="2:14" x14ac:dyDescent="0.25">
      <c r="B3190" s="46"/>
      <c r="G3190" s="60"/>
      <c r="H3190" s="46"/>
      <c r="I3190" s="46"/>
      <c r="N3190" s="60"/>
    </row>
    <row r="3191" spans="2:14" x14ac:dyDescent="0.25">
      <c r="B3191" s="46"/>
      <c r="G3191" s="60"/>
      <c r="H3191" s="46"/>
      <c r="I3191" s="46"/>
      <c r="N3191" s="60"/>
    </row>
    <row r="3192" spans="2:14" x14ac:dyDescent="0.25">
      <c r="B3192" s="46"/>
      <c r="G3192" s="60"/>
      <c r="H3192" s="46"/>
      <c r="I3192" s="46"/>
      <c r="N3192" s="60"/>
    </row>
    <row r="3193" spans="2:14" x14ac:dyDescent="0.25">
      <c r="B3193" s="46"/>
      <c r="G3193" s="60"/>
      <c r="H3193" s="46"/>
      <c r="I3193" s="46"/>
      <c r="N3193" s="60"/>
    </row>
    <row r="3194" spans="2:14" x14ac:dyDescent="0.25">
      <c r="B3194" s="46"/>
      <c r="G3194" s="60"/>
      <c r="H3194" s="46"/>
      <c r="I3194" s="46"/>
      <c r="N3194" s="60"/>
    </row>
    <row r="3195" spans="2:14" x14ac:dyDescent="0.25">
      <c r="B3195" s="46"/>
      <c r="G3195" s="60"/>
      <c r="H3195" s="46"/>
      <c r="I3195" s="46"/>
      <c r="N3195" s="60"/>
    </row>
    <row r="3196" spans="2:14" x14ac:dyDescent="0.25">
      <c r="B3196" s="46"/>
      <c r="G3196" s="60"/>
      <c r="H3196" s="46"/>
      <c r="I3196" s="46"/>
      <c r="N3196" s="60"/>
    </row>
    <row r="3197" spans="2:14" x14ac:dyDescent="0.25">
      <c r="B3197" s="46"/>
      <c r="G3197" s="60"/>
      <c r="H3197" s="46"/>
      <c r="I3197" s="46"/>
      <c r="N3197" s="60"/>
    </row>
    <row r="3198" spans="2:14" x14ac:dyDescent="0.25">
      <c r="B3198" s="46"/>
      <c r="G3198" s="60"/>
      <c r="H3198" s="46"/>
      <c r="I3198" s="46"/>
      <c r="N3198" s="60"/>
    </row>
    <row r="3199" spans="2:14" x14ac:dyDescent="0.25">
      <c r="B3199" s="46"/>
      <c r="G3199" s="60"/>
      <c r="H3199" s="46"/>
      <c r="I3199" s="46"/>
      <c r="N3199" s="60"/>
    </row>
    <row r="3200" spans="2:14" x14ac:dyDescent="0.25">
      <c r="B3200" s="46"/>
      <c r="G3200" s="60"/>
      <c r="H3200" s="46"/>
      <c r="I3200" s="46"/>
      <c r="N3200" s="60"/>
    </row>
    <row r="3201" spans="2:14" x14ac:dyDescent="0.25">
      <c r="B3201" s="46"/>
      <c r="G3201" s="60"/>
      <c r="H3201" s="46"/>
      <c r="I3201" s="46"/>
      <c r="N3201" s="60"/>
    </row>
    <row r="3202" spans="2:14" x14ac:dyDescent="0.25">
      <c r="B3202" s="46"/>
      <c r="G3202" s="60"/>
      <c r="H3202" s="46"/>
      <c r="I3202" s="46"/>
      <c r="N3202" s="60"/>
    </row>
    <row r="3203" spans="2:14" x14ac:dyDescent="0.25">
      <c r="B3203" s="46"/>
      <c r="G3203" s="60"/>
      <c r="H3203" s="46"/>
      <c r="I3203" s="46"/>
      <c r="N3203" s="60"/>
    </row>
    <row r="3204" spans="2:14" x14ac:dyDescent="0.25">
      <c r="B3204" s="46"/>
      <c r="G3204" s="60"/>
      <c r="H3204" s="46"/>
      <c r="I3204" s="46"/>
      <c r="N3204" s="60"/>
    </row>
    <row r="3205" spans="2:14" x14ac:dyDescent="0.25">
      <c r="B3205" s="46"/>
      <c r="G3205" s="60"/>
      <c r="H3205" s="46"/>
      <c r="I3205" s="46"/>
      <c r="N3205" s="60"/>
    </row>
    <row r="3206" spans="2:14" x14ac:dyDescent="0.25">
      <c r="B3206" s="46"/>
      <c r="G3206" s="60"/>
      <c r="H3206" s="46"/>
      <c r="I3206" s="46"/>
      <c r="N3206" s="60"/>
    </row>
    <row r="3207" spans="2:14" x14ac:dyDescent="0.25">
      <c r="B3207" s="46"/>
      <c r="G3207" s="60"/>
      <c r="H3207" s="46"/>
      <c r="I3207" s="46"/>
      <c r="N3207" s="60"/>
    </row>
    <row r="3208" spans="2:14" x14ac:dyDescent="0.25">
      <c r="B3208" s="46"/>
      <c r="G3208" s="60"/>
      <c r="H3208" s="46"/>
      <c r="I3208" s="46"/>
      <c r="N3208" s="60"/>
    </row>
    <row r="3209" spans="2:14" x14ac:dyDescent="0.25">
      <c r="B3209" s="46"/>
      <c r="G3209" s="60"/>
      <c r="H3209" s="46"/>
      <c r="I3209" s="46"/>
      <c r="N3209" s="60"/>
    </row>
    <row r="3210" spans="2:14" x14ac:dyDescent="0.25">
      <c r="B3210" s="46"/>
      <c r="G3210" s="60"/>
      <c r="H3210" s="46"/>
      <c r="I3210" s="46"/>
      <c r="N3210" s="60"/>
    </row>
    <row r="3211" spans="2:14" x14ac:dyDescent="0.25">
      <c r="B3211" s="46"/>
      <c r="G3211" s="60"/>
      <c r="H3211" s="46"/>
      <c r="I3211" s="46"/>
      <c r="N3211" s="60"/>
    </row>
    <row r="3212" spans="2:14" x14ac:dyDescent="0.25">
      <c r="B3212" s="46"/>
      <c r="G3212" s="60"/>
      <c r="H3212" s="46"/>
      <c r="I3212" s="46"/>
      <c r="N3212" s="60"/>
    </row>
    <row r="3213" spans="2:14" x14ac:dyDescent="0.25">
      <c r="B3213" s="46"/>
      <c r="G3213" s="60"/>
      <c r="H3213" s="46"/>
      <c r="I3213" s="46"/>
      <c r="N3213" s="60"/>
    </row>
    <row r="3214" spans="2:14" x14ac:dyDescent="0.25">
      <c r="B3214" s="46"/>
      <c r="G3214" s="60"/>
      <c r="H3214" s="46"/>
      <c r="I3214" s="46"/>
      <c r="N3214" s="60"/>
    </row>
    <row r="3215" spans="2:14" x14ac:dyDescent="0.25">
      <c r="B3215" s="46"/>
      <c r="G3215" s="60"/>
      <c r="H3215" s="46"/>
      <c r="I3215" s="46"/>
      <c r="N3215" s="60"/>
    </row>
    <row r="3216" spans="2:14" x14ac:dyDescent="0.25">
      <c r="B3216" s="46"/>
      <c r="G3216" s="60"/>
      <c r="H3216" s="46"/>
      <c r="I3216" s="46"/>
      <c r="N3216" s="60"/>
    </row>
    <row r="3217" spans="2:14" x14ac:dyDescent="0.25">
      <c r="B3217" s="46"/>
      <c r="G3217" s="60"/>
      <c r="H3217" s="46"/>
      <c r="I3217" s="46"/>
      <c r="N3217" s="60"/>
    </row>
    <row r="3218" spans="2:14" x14ac:dyDescent="0.25">
      <c r="B3218" s="46"/>
      <c r="G3218" s="60"/>
      <c r="H3218" s="46"/>
      <c r="I3218" s="46"/>
      <c r="N3218" s="60"/>
    </row>
    <row r="3219" spans="2:14" x14ac:dyDescent="0.25">
      <c r="B3219" s="46"/>
      <c r="G3219" s="60"/>
      <c r="H3219" s="46"/>
      <c r="I3219" s="46"/>
      <c r="N3219" s="60"/>
    </row>
    <row r="3220" spans="2:14" x14ac:dyDescent="0.25">
      <c r="B3220" s="46"/>
      <c r="G3220" s="60"/>
      <c r="H3220" s="46"/>
      <c r="I3220" s="46"/>
      <c r="N3220" s="60"/>
    </row>
    <row r="3221" spans="2:14" x14ac:dyDescent="0.25">
      <c r="B3221" s="46"/>
      <c r="G3221" s="60"/>
      <c r="H3221" s="46"/>
      <c r="I3221" s="46"/>
      <c r="N3221" s="60"/>
    </row>
    <row r="3222" spans="2:14" x14ac:dyDescent="0.25">
      <c r="B3222" s="46"/>
      <c r="G3222" s="60"/>
      <c r="H3222" s="46"/>
      <c r="I3222" s="46"/>
      <c r="N3222" s="60"/>
    </row>
    <row r="3223" spans="2:14" x14ac:dyDescent="0.25">
      <c r="B3223" s="46"/>
      <c r="G3223" s="60"/>
      <c r="H3223" s="46"/>
      <c r="I3223" s="46"/>
      <c r="N3223" s="60"/>
    </row>
    <row r="3224" spans="2:14" x14ac:dyDescent="0.25">
      <c r="B3224" s="46"/>
      <c r="G3224" s="60"/>
      <c r="H3224" s="46"/>
      <c r="I3224" s="46"/>
      <c r="N3224" s="60"/>
    </row>
    <row r="3225" spans="2:14" x14ac:dyDescent="0.25">
      <c r="B3225" s="46"/>
      <c r="G3225" s="60"/>
      <c r="H3225" s="46"/>
      <c r="I3225" s="46"/>
      <c r="N3225" s="60"/>
    </row>
    <row r="3226" spans="2:14" x14ac:dyDescent="0.25">
      <c r="B3226" s="46"/>
      <c r="G3226" s="60"/>
      <c r="H3226" s="46"/>
      <c r="I3226" s="46"/>
      <c r="N3226" s="60"/>
    </row>
    <row r="3227" spans="2:14" x14ac:dyDescent="0.25">
      <c r="B3227" s="46"/>
      <c r="G3227" s="60"/>
      <c r="H3227" s="46"/>
      <c r="I3227" s="46"/>
      <c r="N3227" s="60"/>
    </row>
    <row r="3228" spans="2:14" x14ac:dyDescent="0.25">
      <c r="B3228" s="46"/>
      <c r="G3228" s="60"/>
      <c r="H3228" s="46"/>
      <c r="I3228" s="46"/>
      <c r="N3228" s="60"/>
    </row>
    <row r="3229" spans="2:14" x14ac:dyDescent="0.25">
      <c r="B3229" s="46"/>
      <c r="G3229" s="60"/>
      <c r="H3229" s="46"/>
      <c r="I3229" s="46"/>
      <c r="N3229" s="60"/>
    </row>
    <row r="3230" spans="2:14" x14ac:dyDescent="0.25">
      <c r="B3230" s="46"/>
      <c r="G3230" s="60"/>
      <c r="H3230" s="46"/>
      <c r="I3230" s="46"/>
      <c r="N3230" s="60"/>
    </row>
    <row r="3231" spans="2:14" x14ac:dyDescent="0.25">
      <c r="B3231" s="46"/>
      <c r="G3231" s="60"/>
      <c r="H3231" s="46"/>
      <c r="I3231" s="46"/>
      <c r="N3231" s="60"/>
    </row>
    <row r="3232" spans="2:14" x14ac:dyDescent="0.25">
      <c r="B3232" s="46"/>
      <c r="G3232" s="60"/>
      <c r="H3232" s="46"/>
      <c r="I3232" s="46"/>
      <c r="N3232" s="60"/>
    </row>
    <row r="3233" spans="2:14" x14ac:dyDescent="0.25">
      <c r="B3233" s="46"/>
      <c r="G3233" s="60"/>
      <c r="H3233" s="46"/>
      <c r="I3233" s="46"/>
      <c r="N3233" s="60"/>
    </row>
    <row r="3234" spans="2:14" x14ac:dyDescent="0.25">
      <c r="B3234" s="46"/>
      <c r="G3234" s="60"/>
      <c r="H3234" s="46"/>
      <c r="I3234" s="46"/>
      <c r="N3234" s="60"/>
    </row>
    <row r="3235" spans="2:14" x14ac:dyDescent="0.25">
      <c r="B3235" s="46"/>
      <c r="G3235" s="60"/>
      <c r="H3235" s="46"/>
      <c r="I3235" s="46"/>
      <c r="N3235" s="60"/>
    </row>
    <row r="3236" spans="2:14" x14ac:dyDescent="0.25">
      <c r="B3236" s="46"/>
      <c r="G3236" s="60"/>
      <c r="H3236" s="46"/>
      <c r="I3236" s="46"/>
      <c r="N3236" s="60"/>
    </row>
    <row r="3237" spans="2:14" x14ac:dyDescent="0.25">
      <c r="B3237" s="46"/>
      <c r="G3237" s="60"/>
      <c r="H3237" s="46"/>
      <c r="I3237" s="46"/>
      <c r="N3237" s="60"/>
    </row>
    <row r="3238" spans="2:14" x14ac:dyDescent="0.25">
      <c r="B3238" s="46"/>
      <c r="G3238" s="60"/>
      <c r="H3238" s="46"/>
      <c r="I3238" s="46"/>
      <c r="N3238" s="60"/>
    </row>
    <row r="3239" spans="2:14" x14ac:dyDescent="0.25">
      <c r="B3239" s="46"/>
      <c r="G3239" s="60"/>
      <c r="H3239" s="46"/>
      <c r="I3239" s="46"/>
      <c r="N3239" s="60"/>
    </row>
    <row r="3240" spans="2:14" x14ac:dyDescent="0.25">
      <c r="B3240" s="46"/>
      <c r="G3240" s="60"/>
      <c r="H3240" s="46"/>
      <c r="I3240" s="46"/>
      <c r="N3240" s="60"/>
    </row>
    <row r="3241" spans="2:14" x14ac:dyDescent="0.25">
      <c r="B3241" s="46"/>
      <c r="G3241" s="60"/>
      <c r="H3241" s="46"/>
      <c r="I3241" s="46"/>
      <c r="N3241" s="60"/>
    </row>
    <row r="3242" spans="2:14" x14ac:dyDescent="0.25">
      <c r="B3242" s="46"/>
      <c r="G3242" s="60"/>
      <c r="H3242" s="46"/>
      <c r="I3242" s="46"/>
      <c r="N3242" s="60"/>
    </row>
    <row r="3243" spans="2:14" x14ac:dyDescent="0.25">
      <c r="B3243" s="46"/>
      <c r="G3243" s="60"/>
      <c r="H3243" s="46"/>
      <c r="I3243" s="46"/>
      <c r="N3243" s="60"/>
    </row>
    <row r="3244" spans="2:14" x14ac:dyDescent="0.25">
      <c r="B3244" s="46"/>
      <c r="G3244" s="60"/>
      <c r="H3244" s="46"/>
      <c r="I3244" s="46"/>
      <c r="N3244" s="60"/>
    </row>
    <row r="3245" spans="2:14" x14ac:dyDescent="0.25">
      <c r="B3245" s="46"/>
      <c r="G3245" s="60"/>
      <c r="H3245" s="46"/>
      <c r="I3245" s="46"/>
      <c r="N3245" s="60"/>
    </row>
    <row r="3246" spans="2:14" x14ac:dyDescent="0.25">
      <c r="B3246" s="46"/>
      <c r="G3246" s="60"/>
      <c r="H3246" s="46"/>
      <c r="I3246" s="46"/>
      <c r="N3246" s="60"/>
    </row>
    <row r="3247" spans="2:14" x14ac:dyDescent="0.25">
      <c r="B3247" s="46"/>
      <c r="G3247" s="60"/>
      <c r="H3247" s="46"/>
      <c r="I3247" s="46"/>
      <c r="N3247" s="60"/>
    </row>
    <row r="3248" spans="2:14" x14ac:dyDescent="0.25">
      <c r="B3248" s="46"/>
      <c r="G3248" s="60"/>
      <c r="H3248" s="46"/>
      <c r="I3248" s="46"/>
      <c r="N3248" s="60"/>
    </row>
    <row r="3249" spans="2:14" x14ac:dyDescent="0.25">
      <c r="B3249" s="46"/>
      <c r="G3249" s="60"/>
      <c r="H3249" s="46"/>
      <c r="I3249" s="46"/>
      <c r="N3249" s="60"/>
    </row>
    <row r="3250" spans="2:14" x14ac:dyDescent="0.25">
      <c r="B3250" s="46"/>
      <c r="G3250" s="60"/>
      <c r="H3250" s="46"/>
      <c r="I3250" s="46"/>
      <c r="N3250" s="60"/>
    </row>
    <row r="3251" spans="2:14" x14ac:dyDescent="0.25">
      <c r="B3251" s="46"/>
      <c r="G3251" s="60"/>
      <c r="H3251" s="46"/>
      <c r="I3251" s="46"/>
      <c r="N3251" s="60"/>
    </row>
    <row r="3252" spans="2:14" x14ac:dyDescent="0.25">
      <c r="B3252" s="46"/>
      <c r="G3252" s="60"/>
      <c r="H3252" s="46"/>
      <c r="I3252" s="46"/>
      <c r="N3252" s="60"/>
    </row>
    <row r="3253" spans="2:14" x14ac:dyDescent="0.25">
      <c r="B3253" s="46"/>
      <c r="G3253" s="60"/>
      <c r="H3253" s="46"/>
      <c r="I3253" s="46"/>
      <c r="N3253" s="60"/>
    </row>
    <row r="3254" spans="2:14" x14ac:dyDescent="0.25">
      <c r="B3254" s="46"/>
      <c r="G3254" s="60"/>
      <c r="H3254" s="46"/>
      <c r="I3254" s="46"/>
      <c r="N3254" s="60"/>
    </row>
    <row r="3255" spans="2:14" x14ac:dyDescent="0.25">
      <c r="B3255" s="46"/>
      <c r="G3255" s="60"/>
      <c r="H3255" s="46"/>
      <c r="I3255" s="46"/>
      <c r="N3255" s="60"/>
    </row>
    <row r="3256" spans="2:14" x14ac:dyDescent="0.25">
      <c r="B3256" s="46"/>
      <c r="G3256" s="60"/>
      <c r="H3256" s="46"/>
      <c r="I3256" s="46"/>
      <c r="N3256" s="60"/>
    </row>
    <row r="3257" spans="2:14" x14ac:dyDescent="0.25">
      <c r="B3257" s="46"/>
      <c r="G3257" s="60"/>
      <c r="H3257" s="46"/>
      <c r="I3257" s="46"/>
      <c r="N3257" s="60"/>
    </row>
    <row r="3258" spans="2:14" x14ac:dyDescent="0.25">
      <c r="B3258" s="46"/>
      <c r="G3258" s="60"/>
      <c r="H3258" s="46"/>
      <c r="I3258" s="46"/>
      <c r="N3258" s="60"/>
    </row>
    <row r="3259" spans="2:14" x14ac:dyDescent="0.25">
      <c r="B3259" s="46"/>
      <c r="G3259" s="60"/>
      <c r="H3259" s="46"/>
      <c r="I3259" s="46"/>
      <c r="N3259" s="60"/>
    </row>
    <row r="3260" spans="2:14" x14ac:dyDescent="0.25">
      <c r="B3260" s="46"/>
      <c r="G3260" s="60"/>
      <c r="H3260" s="46"/>
      <c r="I3260" s="46"/>
      <c r="N3260" s="60"/>
    </row>
    <row r="3261" spans="2:14" x14ac:dyDescent="0.25">
      <c r="B3261" s="46"/>
      <c r="G3261" s="60"/>
      <c r="H3261" s="46"/>
      <c r="I3261" s="46"/>
      <c r="N3261" s="60"/>
    </row>
    <row r="3262" spans="2:14" x14ac:dyDescent="0.25">
      <c r="B3262" s="46"/>
      <c r="G3262" s="60"/>
      <c r="H3262" s="46"/>
      <c r="I3262" s="46"/>
      <c r="N3262" s="60"/>
    </row>
    <row r="3263" spans="2:14" x14ac:dyDescent="0.25">
      <c r="B3263" s="46"/>
      <c r="G3263" s="60"/>
      <c r="H3263" s="46"/>
      <c r="I3263" s="46"/>
      <c r="N3263" s="60"/>
    </row>
    <row r="3264" spans="2:14" x14ac:dyDescent="0.25">
      <c r="B3264" s="46"/>
      <c r="G3264" s="60"/>
      <c r="H3264" s="46"/>
      <c r="I3264" s="46"/>
      <c r="N3264" s="60"/>
    </row>
    <row r="3265" spans="2:14" x14ac:dyDescent="0.25">
      <c r="B3265" s="46"/>
      <c r="G3265" s="60"/>
      <c r="H3265" s="46"/>
      <c r="I3265" s="46"/>
      <c r="N3265" s="60"/>
    </row>
    <row r="3266" spans="2:14" x14ac:dyDescent="0.25">
      <c r="B3266" s="46"/>
      <c r="G3266" s="60"/>
      <c r="H3266" s="46"/>
      <c r="I3266" s="46"/>
      <c r="N3266" s="60"/>
    </row>
    <row r="3267" spans="2:14" x14ac:dyDescent="0.25">
      <c r="B3267" s="46"/>
      <c r="G3267" s="60"/>
      <c r="H3267" s="46"/>
      <c r="I3267" s="46"/>
      <c r="N3267" s="60"/>
    </row>
    <row r="3268" spans="2:14" x14ac:dyDescent="0.25">
      <c r="B3268" s="46"/>
      <c r="G3268" s="60"/>
      <c r="H3268" s="46"/>
      <c r="I3268" s="46"/>
      <c r="N3268" s="60"/>
    </row>
    <row r="3269" spans="2:14" x14ac:dyDescent="0.25">
      <c r="B3269" s="46"/>
      <c r="G3269" s="60"/>
      <c r="H3269" s="46"/>
      <c r="I3269" s="46"/>
      <c r="N3269" s="60"/>
    </row>
    <row r="3270" spans="2:14" x14ac:dyDescent="0.25">
      <c r="B3270" s="46"/>
      <c r="G3270" s="60"/>
      <c r="H3270" s="46"/>
      <c r="I3270" s="46"/>
      <c r="N3270" s="60"/>
    </row>
    <row r="3271" spans="2:14" x14ac:dyDescent="0.25">
      <c r="B3271" s="46"/>
      <c r="G3271" s="60"/>
      <c r="H3271" s="46"/>
      <c r="I3271" s="46"/>
      <c r="N3271" s="60"/>
    </row>
    <row r="3272" spans="2:14" x14ac:dyDescent="0.25">
      <c r="B3272" s="46"/>
      <c r="G3272" s="60"/>
      <c r="H3272" s="46"/>
      <c r="I3272" s="46"/>
      <c r="N3272" s="60"/>
    </row>
    <row r="3273" spans="2:14" x14ac:dyDescent="0.25">
      <c r="B3273" s="46"/>
      <c r="G3273" s="60"/>
      <c r="H3273" s="46"/>
      <c r="I3273" s="46"/>
      <c r="N3273" s="60"/>
    </row>
    <row r="3274" spans="2:14" x14ac:dyDescent="0.25">
      <c r="B3274" s="46"/>
      <c r="G3274" s="60"/>
      <c r="H3274" s="46"/>
      <c r="I3274" s="46"/>
      <c r="N3274" s="60"/>
    </row>
    <row r="3275" spans="2:14" x14ac:dyDescent="0.25">
      <c r="B3275" s="46"/>
      <c r="G3275" s="60"/>
      <c r="H3275" s="46"/>
      <c r="I3275" s="46"/>
      <c r="N3275" s="60"/>
    </row>
    <row r="3276" spans="2:14" x14ac:dyDescent="0.25">
      <c r="B3276" s="46"/>
      <c r="G3276" s="60"/>
      <c r="H3276" s="46"/>
      <c r="I3276" s="46"/>
      <c r="N3276" s="60"/>
    </row>
    <row r="3277" spans="2:14" x14ac:dyDescent="0.25">
      <c r="B3277" s="46"/>
      <c r="G3277" s="60"/>
      <c r="H3277" s="46"/>
      <c r="I3277" s="46"/>
      <c r="N3277" s="60"/>
    </row>
    <row r="3278" spans="2:14" x14ac:dyDescent="0.25">
      <c r="B3278" s="46"/>
      <c r="G3278" s="60"/>
      <c r="H3278" s="46"/>
      <c r="I3278" s="46"/>
      <c r="N3278" s="60"/>
    </row>
    <row r="3279" spans="2:14" x14ac:dyDescent="0.25">
      <c r="B3279" s="46"/>
      <c r="G3279" s="60"/>
      <c r="H3279" s="46"/>
      <c r="I3279" s="46"/>
      <c r="N3279" s="60"/>
    </row>
    <row r="3280" spans="2:14" x14ac:dyDescent="0.25">
      <c r="B3280" s="46"/>
      <c r="G3280" s="60"/>
      <c r="H3280" s="46"/>
      <c r="I3280" s="46"/>
      <c r="N3280" s="60"/>
    </row>
    <row r="3281" spans="2:14" x14ac:dyDescent="0.25">
      <c r="B3281" s="46"/>
      <c r="G3281" s="60"/>
      <c r="H3281" s="46"/>
      <c r="I3281" s="46"/>
      <c r="N3281" s="60"/>
    </row>
    <row r="3282" spans="2:14" x14ac:dyDescent="0.25">
      <c r="B3282" s="46"/>
      <c r="G3282" s="60"/>
      <c r="H3282" s="46"/>
      <c r="I3282" s="46"/>
      <c r="N3282" s="60"/>
    </row>
    <row r="3283" spans="2:14" x14ac:dyDescent="0.25">
      <c r="B3283" s="46"/>
      <c r="G3283" s="60"/>
      <c r="H3283" s="46"/>
      <c r="I3283" s="46"/>
      <c r="N3283" s="60"/>
    </row>
    <row r="3284" spans="2:14" x14ac:dyDescent="0.25">
      <c r="B3284" s="46"/>
      <c r="G3284" s="60"/>
      <c r="H3284" s="46"/>
      <c r="I3284" s="46"/>
      <c r="N3284" s="60"/>
    </row>
    <row r="3285" spans="2:14" x14ac:dyDescent="0.25">
      <c r="B3285" s="46"/>
      <c r="G3285" s="60"/>
      <c r="H3285" s="46"/>
      <c r="I3285" s="46"/>
      <c r="N3285" s="60"/>
    </row>
    <row r="3286" spans="2:14" x14ac:dyDescent="0.25">
      <c r="B3286" s="46"/>
      <c r="G3286" s="60"/>
      <c r="H3286" s="46"/>
      <c r="I3286" s="46"/>
      <c r="N3286" s="60"/>
    </row>
    <row r="3287" spans="2:14" x14ac:dyDescent="0.25">
      <c r="B3287" s="46"/>
      <c r="G3287" s="60"/>
      <c r="H3287" s="46"/>
      <c r="I3287" s="46"/>
      <c r="N3287" s="60"/>
    </row>
    <row r="3288" spans="2:14" x14ac:dyDescent="0.25">
      <c r="B3288" s="46"/>
      <c r="G3288" s="60"/>
      <c r="H3288" s="46"/>
      <c r="I3288" s="46"/>
      <c r="N3288" s="60"/>
    </row>
    <row r="3289" spans="2:14" x14ac:dyDescent="0.25">
      <c r="B3289" s="46"/>
      <c r="G3289" s="60"/>
      <c r="H3289" s="46"/>
      <c r="I3289" s="46"/>
      <c r="N3289" s="60"/>
    </row>
    <row r="3290" spans="2:14" x14ac:dyDescent="0.25">
      <c r="B3290" s="46"/>
      <c r="G3290" s="60"/>
      <c r="H3290" s="46"/>
      <c r="I3290" s="46"/>
      <c r="N3290" s="60"/>
    </row>
    <row r="3291" spans="2:14" x14ac:dyDescent="0.25">
      <c r="B3291" s="46"/>
      <c r="G3291" s="60"/>
      <c r="H3291" s="46"/>
      <c r="I3291" s="46"/>
      <c r="N3291" s="60"/>
    </row>
    <row r="3292" spans="2:14" x14ac:dyDescent="0.25">
      <c r="B3292" s="46"/>
      <c r="G3292" s="60"/>
      <c r="H3292" s="46"/>
      <c r="I3292" s="46"/>
      <c r="N3292" s="60"/>
    </row>
    <row r="3293" spans="2:14" x14ac:dyDescent="0.25">
      <c r="B3293" s="46"/>
      <c r="G3293" s="60"/>
      <c r="H3293" s="46"/>
      <c r="I3293" s="46"/>
      <c r="N3293" s="60"/>
    </row>
    <row r="3294" spans="2:14" x14ac:dyDescent="0.25">
      <c r="B3294" s="46"/>
      <c r="G3294" s="60"/>
      <c r="H3294" s="46"/>
      <c r="I3294" s="46"/>
      <c r="N3294" s="60"/>
    </row>
    <row r="3295" spans="2:14" x14ac:dyDescent="0.25">
      <c r="B3295" s="46"/>
      <c r="G3295" s="60"/>
      <c r="H3295" s="46"/>
      <c r="I3295" s="46"/>
      <c r="N3295" s="60"/>
    </row>
    <row r="3296" spans="2:14" x14ac:dyDescent="0.25">
      <c r="B3296" s="46"/>
      <c r="G3296" s="60"/>
      <c r="H3296" s="46"/>
      <c r="I3296" s="46"/>
      <c r="N3296" s="60"/>
    </row>
    <row r="3297" spans="2:14" x14ac:dyDescent="0.25">
      <c r="B3297" s="46"/>
      <c r="G3297" s="60"/>
      <c r="H3297" s="46"/>
      <c r="I3297" s="46"/>
      <c r="N3297" s="60"/>
    </row>
    <row r="3298" spans="2:14" x14ac:dyDescent="0.25">
      <c r="B3298" s="46"/>
      <c r="G3298" s="60"/>
      <c r="H3298" s="46"/>
      <c r="I3298" s="46"/>
      <c r="N3298" s="60"/>
    </row>
    <row r="3299" spans="2:14" x14ac:dyDescent="0.25">
      <c r="B3299" s="46"/>
      <c r="G3299" s="60"/>
      <c r="H3299" s="46"/>
      <c r="I3299" s="46"/>
      <c r="N3299" s="60"/>
    </row>
    <row r="3300" spans="2:14" x14ac:dyDescent="0.25">
      <c r="B3300" s="46"/>
      <c r="G3300" s="60"/>
      <c r="H3300" s="46"/>
      <c r="I3300" s="46"/>
      <c r="N3300" s="60"/>
    </row>
    <row r="3301" spans="2:14" x14ac:dyDescent="0.25">
      <c r="B3301" s="46"/>
      <c r="G3301" s="60"/>
      <c r="H3301" s="46"/>
      <c r="I3301" s="46"/>
      <c r="N3301" s="60"/>
    </row>
    <row r="3302" spans="2:14" x14ac:dyDescent="0.25">
      <c r="B3302" s="46"/>
      <c r="G3302" s="60"/>
      <c r="H3302" s="46"/>
      <c r="I3302" s="46"/>
      <c r="N3302" s="60"/>
    </row>
    <row r="3303" spans="2:14" x14ac:dyDescent="0.25">
      <c r="B3303" s="46"/>
      <c r="G3303" s="60"/>
      <c r="H3303" s="46"/>
      <c r="I3303" s="46"/>
      <c r="N3303" s="60"/>
    </row>
    <row r="3304" spans="2:14" x14ac:dyDescent="0.25">
      <c r="B3304" s="46"/>
      <c r="G3304" s="60"/>
      <c r="H3304" s="46"/>
      <c r="I3304" s="46"/>
      <c r="N3304" s="60"/>
    </row>
    <row r="3305" spans="2:14" x14ac:dyDescent="0.25">
      <c r="B3305" s="46"/>
      <c r="G3305" s="60"/>
      <c r="H3305" s="46"/>
      <c r="I3305" s="46"/>
      <c r="N3305" s="60"/>
    </row>
    <row r="3306" spans="2:14" x14ac:dyDescent="0.25">
      <c r="B3306" s="46"/>
      <c r="G3306" s="60"/>
      <c r="H3306" s="46"/>
      <c r="I3306" s="46"/>
      <c r="N3306" s="60"/>
    </row>
    <row r="3307" spans="2:14" x14ac:dyDescent="0.25">
      <c r="B3307" s="46"/>
      <c r="G3307" s="60"/>
      <c r="H3307" s="46"/>
      <c r="I3307" s="46"/>
      <c r="N3307" s="60"/>
    </row>
    <row r="3308" spans="2:14" x14ac:dyDescent="0.25">
      <c r="B3308" s="46"/>
      <c r="G3308" s="60"/>
      <c r="H3308" s="46"/>
      <c r="I3308" s="46"/>
      <c r="N3308" s="60"/>
    </row>
    <row r="3309" spans="2:14" x14ac:dyDescent="0.25">
      <c r="B3309" s="46"/>
      <c r="G3309" s="60"/>
      <c r="H3309" s="46"/>
      <c r="I3309" s="46"/>
      <c r="N3309" s="60"/>
    </row>
    <row r="3310" spans="2:14" x14ac:dyDescent="0.25">
      <c r="B3310" s="46"/>
      <c r="G3310" s="60"/>
      <c r="H3310" s="46"/>
      <c r="I3310" s="46"/>
      <c r="N3310" s="60"/>
    </row>
    <row r="3311" spans="2:14" x14ac:dyDescent="0.25">
      <c r="B3311" s="46"/>
      <c r="G3311" s="60"/>
      <c r="H3311" s="46"/>
      <c r="I3311" s="46"/>
      <c r="N3311" s="60"/>
    </row>
    <row r="3312" spans="2:14" x14ac:dyDescent="0.25">
      <c r="B3312" s="46"/>
      <c r="G3312" s="60"/>
      <c r="H3312" s="46"/>
      <c r="I3312" s="46"/>
      <c r="N3312" s="60"/>
    </row>
    <row r="3313" spans="2:14" x14ac:dyDescent="0.25">
      <c r="B3313" s="46"/>
      <c r="G3313" s="60"/>
      <c r="H3313" s="46"/>
      <c r="I3313" s="46"/>
      <c r="N3313" s="60"/>
    </row>
    <row r="3314" spans="2:14" x14ac:dyDescent="0.25">
      <c r="B3314" s="46"/>
      <c r="G3314" s="60"/>
      <c r="H3314" s="46"/>
      <c r="I3314" s="46"/>
      <c r="N3314" s="60"/>
    </row>
    <row r="3315" spans="2:14" x14ac:dyDescent="0.25">
      <c r="B3315" s="46"/>
      <c r="G3315" s="60"/>
      <c r="H3315" s="46"/>
      <c r="I3315" s="46"/>
      <c r="N3315" s="60"/>
    </row>
    <row r="3316" spans="2:14" x14ac:dyDescent="0.25">
      <c r="B3316" s="46"/>
      <c r="G3316" s="60"/>
      <c r="H3316" s="46"/>
      <c r="I3316" s="46"/>
      <c r="N3316" s="60"/>
    </row>
    <row r="3317" spans="2:14" x14ac:dyDescent="0.25">
      <c r="B3317" s="46"/>
      <c r="G3317" s="60"/>
      <c r="H3317" s="46"/>
      <c r="I3317" s="46"/>
      <c r="N3317" s="60"/>
    </row>
    <row r="3318" spans="2:14" x14ac:dyDescent="0.25">
      <c r="B3318" s="46"/>
      <c r="G3318" s="60"/>
      <c r="H3318" s="46"/>
      <c r="I3318" s="46"/>
      <c r="N3318" s="60"/>
    </row>
    <row r="3319" spans="2:14" x14ac:dyDescent="0.25">
      <c r="B3319" s="46"/>
      <c r="G3319" s="60"/>
      <c r="H3319" s="46"/>
      <c r="I3319" s="46"/>
      <c r="N3319" s="60"/>
    </row>
    <row r="3320" spans="2:14" x14ac:dyDescent="0.25">
      <c r="B3320" s="46"/>
      <c r="G3320" s="60"/>
      <c r="H3320" s="46"/>
      <c r="I3320" s="46"/>
      <c r="N3320" s="60"/>
    </row>
    <row r="3321" spans="2:14" x14ac:dyDescent="0.25">
      <c r="B3321" s="46"/>
      <c r="G3321" s="60"/>
      <c r="H3321" s="46"/>
      <c r="I3321" s="46"/>
      <c r="N3321" s="60"/>
    </row>
    <row r="3322" spans="2:14" x14ac:dyDescent="0.25">
      <c r="B3322" s="46"/>
      <c r="G3322" s="60"/>
      <c r="H3322" s="46"/>
      <c r="I3322" s="46"/>
      <c r="N3322" s="60"/>
    </row>
    <row r="3323" spans="2:14" x14ac:dyDescent="0.25">
      <c r="B3323" s="46"/>
      <c r="G3323" s="60"/>
      <c r="H3323" s="46"/>
      <c r="I3323" s="46"/>
      <c r="N3323" s="60"/>
    </row>
    <row r="3324" spans="2:14" x14ac:dyDescent="0.25">
      <c r="B3324" s="46"/>
      <c r="G3324" s="60"/>
      <c r="H3324" s="46"/>
      <c r="I3324" s="46"/>
      <c r="N3324" s="60"/>
    </row>
    <row r="3325" spans="2:14" x14ac:dyDescent="0.25">
      <c r="B3325" s="46"/>
      <c r="G3325" s="60"/>
      <c r="H3325" s="46"/>
      <c r="I3325" s="46"/>
      <c r="N3325" s="60"/>
    </row>
    <row r="3326" spans="2:14" x14ac:dyDescent="0.25">
      <c r="B3326" s="46"/>
      <c r="G3326" s="60"/>
      <c r="H3326" s="46"/>
      <c r="I3326" s="46"/>
      <c r="N3326" s="60"/>
    </row>
    <row r="3327" spans="2:14" x14ac:dyDescent="0.25">
      <c r="B3327" s="46"/>
      <c r="G3327" s="60"/>
      <c r="H3327" s="46"/>
      <c r="I3327" s="46"/>
      <c r="N3327" s="60"/>
    </row>
    <row r="3328" spans="2:14" x14ac:dyDescent="0.25">
      <c r="B3328" s="46"/>
      <c r="G3328" s="60"/>
      <c r="H3328" s="46"/>
      <c r="I3328" s="46"/>
      <c r="N3328" s="60"/>
    </row>
    <row r="3329" spans="2:14" x14ac:dyDescent="0.25">
      <c r="B3329" s="46"/>
      <c r="G3329" s="60"/>
      <c r="H3329" s="46"/>
      <c r="I3329" s="46"/>
      <c r="N3329" s="60"/>
    </row>
    <row r="3330" spans="2:14" x14ac:dyDescent="0.25">
      <c r="B3330" s="46"/>
      <c r="G3330" s="60"/>
      <c r="H3330" s="46"/>
      <c r="I3330" s="46"/>
      <c r="N3330" s="60"/>
    </row>
    <row r="3331" spans="2:14" x14ac:dyDescent="0.25">
      <c r="B3331" s="46"/>
      <c r="G3331" s="60"/>
      <c r="H3331" s="46"/>
      <c r="I3331" s="46"/>
      <c r="N3331" s="60"/>
    </row>
    <row r="3332" spans="2:14" x14ac:dyDescent="0.25">
      <c r="B3332" s="46"/>
      <c r="G3332" s="60"/>
      <c r="H3332" s="46"/>
      <c r="I3332" s="46"/>
      <c r="N3332" s="60"/>
    </row>
    <row r="3333" spans="2:14" x14ac:dyDescent="0.25">
      <c r="B3333" s="46"/>
      <c r="G3333" s="60"/>
      <c r="H3333" s="46"/>
      <c r="I3333" s="46"/>
      <c r="N3333" s="60"/>
    </row>
    <row r="3334" spans="2:14" x14ac:dyDescent="0.25">
      <c r="B3334" s="46"/>
      <c r="G3334" s="60"/>
      <c r="H3334" s="46"/>
      <c r="I3334" s="46"/>
      <c r="N3334" s="60"/>
    </row>
    <row r="3335" spans="2:14" x14ac:dyDescent="0.25">
      <c r="B3335" s="46"/>
      <c r="G3335" s="60"/>
      <c r="H3335" s="46"/>
      <c r="I3335" s="46"/>
      <c r="N3335" s="60"/>
    </row>
    <row r="3336" spans="2:14" x14ac:dyDescent="0.25">
      <c r="B3336" s="46"/>
      <c r="G3336" s="60"/>
      <c r="H3336" s="46"/>
      <c r="I3336" s="46"/>
      <c r="N3336" s="60"/>
    </row>
    <row r="3337" spans="2:14" x14ac:dyDescent="0.25">
      <c r="B3337" s="46"/>
      <c r="G3337" s="60"/>
      <c r="H3337" s="46"/>
      <c r="I3337" s="46"/>
      <c r="N3337" s="60"/>
    </row>
    <row r="3338" spans="2:14" x14ac:dyDescent="0.25">
      <c r="B3338" s="46"/>
      <c r="G3338" s="60"/>
      <c r="H3338" s="46"/>
      <c r="I3338" s="46"/>
      <c r="N3338" s="60"/>
    </row>
    <row r="3339" spans="2:14" x14ac:dyDescent="0.25">
      <c r="B3339" s="46"/>
      <c r="G3339" s="60"/>
      <c r="H3339" s="46"/>
      <c r="I3339" s="46"/>
      <c r="N3339" s="60"/>
    </row>
    <row r="3340" spans="2:14" x14ac:dyDescent="0.25">
      <c r="B3340" s="46"/>
      <c r="G3340" s="60"/>
      <c r="H3340" s="46"/>
      <c r="I3340" s="46"/>
      <c r="N3340" s="60"/>
    </row>
    <row r="3341" spans="2:14" x14ac:dyDescent="0.25">
      <c r="B3341" s="46"/>
      <c r="G3341" s="60"/>
      <c r="H3341" s="46"/>
      <c r="I3341" s="46"/>
      <c r="N3341" s="60"/>
    </row>
    <row r="3342" spans="2:14" x14ac:dyDescent="0.25">
      <c r="B3342" s="46"/>
      <c r="G3342" s="60"/>
      <c r="H3342" s="46"/>
      <c r="I3342" s="46"/>
      <c r="N3342" s="60"/>
    </row>
    <row r="3343" spans="2:14" x14ac:dyDescent="0.25">
      <c r="B3343" s="46"/>
      <c r="G3343" s="60"/>
      <c r="H3343" s="46"/>
      <c r="I3343" s="46"/>
      <c r="N3343" s="60"/>
    </row>
    <row r="3344" spans="2:14" x14ac:dyDescent="0.25">
      <c r="B3344" s="46"/>
      <c r="G3344" s="60"/>
      <c r="H3344" s="46"/>
      <c r="I3344" s="46"/>
      <c r="N3344" s="60"/>
    </row>
    <row r="3345" spans="2:14" x14ac:dyDescent="0.25">
      <c r="B3345" s="46"/>
      <c r="G3345" s="60"/>
      <c r="H3345" s="46"/>
      <c r="I3345" s="46"/>
      <c r="N3345" s="60"/>
    </row>
    <row r="3346" spans="2:14" x14ac:dyDescent="0.25">
      <c r="B3346" s="46"/>
      <c r="G3346" s="60"/>
      <c r="H3346" s="46"/>
      <c r="I3346" s="46"/>
      <c r="N3346" s="60"/>
    </row>
    <row r="3347" spans="2:14" x14ac:dyDescent="0.25">
      <c r="B3347" s="46"/>
      <c r="G3347" s="60"/>
      <c r="H3347" s="46"/>
      <c r="I3347" s="46"/>
      <c r="N3347" s="60"/>
    </row>
    <row r="3348" spans="2:14" x14ac:dyDescent="0.25">
      <c r="B3348" s="46"/>
      <c r="G3348" s="60"/>
      <c r="H3348" s="46"/>
      <c r="I3348" s="46"/>
      <c r="N3348" s="60"/>
    </row>
    <row r="3349" spans="2:14" x14ac:dyDescent="0.25">
      <c r="B3349" s="46"/>
      <c r="G3349" s="60"/>
      <c r="H3349" s="46"/>
      <c r="I3349" s="46"/>
      <c r="N3349" s="60"/>
    </row>
    <row r="3350" spans="2:14" x14ac:dyDescent="0.25">
      <c r="B3350" s="46"/>
      <c r="G3350" s="60"/>
      <c r="H3350" s="46"/>
      <c r="I3350" s="46"/>
      <c r="N3350" s="60"/>
    </row>
    <row r="3351" spans="2:14" x14ac:dyDescent="0.25">
      <c r="B3351" s="46"/>
      <c r="G3351" s="60"/>
      <c r="H3351" s="46"/>
      <c r="I3351" s="46"/>
      <c r="N3351" s="60"/>
    </row>
    <row r="3352" spans="2:14" x14ac:dyDescent="0.25">
      <c r="B3352" s="46"/>
      <c r="G3352" s="60"/>
      <c r="H3352" s="46"/>
      <c r="I3352" s="46"/>
      <c r="N3352" s="60"/>
    </row>
    <row r="3353" spans="2:14" x14ac:dyDescent="0.25">
      <c r="B3353" s="46"/>
      <c r="G3353" s="60"/>
      <c r="H3353" s="46"/>
      <c r="I3353" s="46"/>
      <c r="N3353" s="60"/>
    </row>
    <row r="3354" spans="2:14" x14ac:dyDescent="0.25">
      <c r="B3354" s="46"/>
      <c r="G3354" s="60"/>
      <c r="H3354" s="46"/>
      <c r="I3354" s="46"/>
      <c r="N3354" s="60"/>
    </row>
    <row r="3355" spans="2:14" x14ac:dyDescent="0.25">
      <c r="B3355" s="46"/>
      <c r="G3355" s="60"/>
      <c r="H3355" s="46"/>
      <c r="I3355" s="46"/>
      <c r="N3355" s="60"/>
    </row>
    <row r="3356" spans="2:14" x14ac:dyDescent="0.25">
      <c r="B3356" s="46"/>
      <c r="G3356" s="60"/>
      <c r="H3356" s="46"/>
      <c r="I3356" s="46"/>
      <c r="N3356" s="60"/>
    </row>
    <row r="3357" spans="2:14" x14ac:dyDescent="0.25">
      <c r="B3357" s="46"/>
      <c r="G3357" s="60"/>
      <c r="H3357" s="46"/>
      <c r="I3357" s="46"/>
      <c r="N3357" s="60"/>
    </row>
    <row r="3358" spans="2:14" x14ac:dyDescent="0.25">
      <c r="B3358" s="46"/>
      <c r="G3358" s="60"/>
      <c r="H3358" s="46"/>
      <c r="I3358" s="46"/>
      <c r="N3358" s="60"/>
    </row>
    <row r="3359" spans="2:14" x14ac:dyDescent="0.25">
      <c r="B3359" s="46"/>
      <c r="G3359" s="60"/>
      <c r="H3359" s="46"/>
      <c r="I3359" s="46"/>
      <c r="N3359" s="60"/>
    </row>
    <row r="3360" spans="2:14" x14ac:dyDescent="0.25">
      <c r="B3360" s="46"/>
      <c r="G3360" s="60"/>
      <c r="H3360" s="46"/>
      <c r="I3360" s="46"/>
      <c r="N3360" s="60"/>
    </row>
    <row r="3361" spans="2:14" x14ac:dyDescent="0.25">
      <c r="B3361" s="46"/>
      <c r="G3361" s="60"/>
      <c r="H3361" s="46"/>
      <c r="I3361" s="46"/>
      <c r="N3361" s="60"/>
    </row>
    <row r="3362" spans="2:14" x14ac:dyDescent="0.25">
      <c r="B3362" s="46"/>
      <c r="G3362" s="60"/>
      <c r="H3362" s="46"/>
      <c r="I3362" s="46"/>
      <c r="N3362" s="60"/>
    </row>
    <row r="3363" spans="2:14" x14ac:dyDescent="0.25">
      <c r="B3363" s="46"/>
      <c r="G3363" s="60"/>
      <c r="H3363" s="46"/>
      <c r="I3363" s="46"/>
      <c r="N3363" s="60"/>
    </row>
    <row r="3364" spans="2:14" x14ac:dyDescent="0.25">
      <c r="B3364" s="46"/>
      <c r="G3364" s="60"/>
      <c r="H3364" s="46"/>
      <c r="I3364" s="46"/>
      <c r="N3364" s="60"/>
    </row>
    <row r="3365" spans="2:14" x14ac:dyDescent="0.25">
      <c r="B3365" s="46"/>
      <c r="G3365" s="60"/>
      <c r="H3365" s="46"/>
      <c r="I3365" s="46"/>
      <c r="N3365" s="60"/>
    </row>
    <row r="3366" spans="2:14" x14ac:dyDescent="0.25">
      <c r="B3366" s="46"/>
      <c r="G3366" s="60"/>
      <c r="H3366" s="46"/>
      <c r="I3366" s="46"/>
      <c r="N3366" s="60"/>
    </row>
    <row r="3367" spans="2:14" x14ac:dyDescent="0.25">
      <c r="B3367" s="46"/>
      <c r="G3367" s="60"/>
      <c r="H3367" s="46"/>
      <c r="I3367" s="46"/>
      <c r="N3367" s="60"/>
    </row>
    <row r="3368" spans="2:14" x14ac:dyDescent="0.25">
      <c r="B3368" s="46"/>
      <c r="G3368" s="60"/>
      <c r="H3368" s="46"/>
      <c r="I3368" s="46"/>
      <c r="N3368" s="60"/>
    </row>
    <row r="3369" spans="2:14" x14ac:dyDescent="0.25">
      <c r="B3369" s="46"/>
      <c r="G3369" s="60"/>
      <c r="H3369" s="46"/>
      <c r="I3369" s="46"/>
      <c r="N3369" s="60"/>
    </row>
    <row r="3370" spans="2:14" x14ac:dyDescent="0.25">
      <c r="B3370" s="46"/>
      <c r="G3370" s="60"/>
      <c r="H3370" s="46"/>
      <c r="I3370" s="46"/>
      <c r="N3370" s="60"/>
    </row>
    <row r="3371" spans="2:14" x14ac:dyDescent="0.25">
      <c r="B3371" s="46"/>
      <c r="G3371" s="60"/>
      <c r="H3371" s="46"/>
      <c r="I3371" s="46"/>
      <c r="N3371" s="60"/>
    </row>
    <row r="3372" spans="2:14" x14ac:dyDescent="0.25">
      <c r="B3372" s="46"/>
      <c r="G3372" s="60"/>
      <c r="H3372" s="46"/>
      <c r="I3372" s="46"/>
      <c r="N3372" s="60"/>
    </row>
    <row r="3373" spans="2:14" x14ac:dyDescent="0.25">
      <c r="B3373" s="46"/>
      <c r="G3373" s="60"/>
      <c r="H3373" s="46"/>
      <c r="I3373" s="46"/>
      <c r="N3373" s="60"/>
    </row>
    <row r="3374" spans="2:14" x14ac:dyDescent="0.25">
      <c r="B3374" s="46"/>
      <c r="G3374" s="60"/>
      <c r="H3374" s="46"/>
      <c r="I3374" s="46"/>
      <c r="N3374" s="60"/>
    </row>
    <row r="3375" spans="2:14" x14ac:dyDescent="0.25">
      <c r="B3375" s="46"/>
      <c r="G3375" s="60"/>
      <c r="H3375" s="46"/>
      <c r="I3375" s="46"/>
      <c r="N3375" s="60"/>
    </row>
    <row r="3376" spans="2:14" x14ac:dyDescent="0.25">
      <c r="B3376" s="46"/>
      <c r="G3376" s="60"/>
      <c r="H3376" s="46"/>
      <c r="I3376" s="46"/>
      <c r="N3376" s="60"/>
    </row>
    <row r="3377" spans="2:14" x14ac:dyDescent="0.25">
      <c r="B3377" s="46"/>
      <c r="G3377" s="60"/>
      <c r="H3377" s="46"/>
      <c r="I3377" s="46"/>
      <c r="N3377" s="60"/>
    </row>
    <row r="3378" spans="2:14" x14ac:dyDescent="0.25">
      <c r="B3378" s="46"/>
      <c r="G3378" s="60"/>
      <c r="H3378" s="46"/>
      <c r="I3378" s="46"/>
      <c r="N3378" s="60"/>
    </row>
    <row r="3379" spans="2:14" x14ac:dyDescent="0.25">
      <c r="B3379" s="46"/>
      <c r="G3379" s="60"/>
      <c r="H3379" s="46"/>
      <c r="I3379" s="46"/>
      <c r="N3379" s="60"/>
    </row>
    <row r="3380" spans="2:14" x14ac:dyDescent="0.25">
      <c r="B3380" s="46"/>
      <c r="G3380" s="60"/>
      <c r="H3380" s="46"/>
      <c r="I3380" s="46"/>
      <c r="N3380" s="60"/>
    </row>
    <row r="3381" spans="2:14" x14ac:dyDescent="0.25">
      <c r="B3381" s="46"/>
      <c r="G3381" s="60"/>
      <c r="H3381" s="46"/>
      <c r="I3381" s="46"/>
      <c r="N3381" s="60"/>
    </row>
    <row r="3382" spans="2:14" x14ac:dyDescent="0.25">
      <c r="B3382" s="46"/>
      <c r="G3382" s="60"/>
      <c r="H3382" s="46"/>
      <c r="I3382" s="46"/>
      <c r="N3382" s="60"/>
    </row>
    <row r="3383" spans="2:14" x14ac:dyDescent="0.25">
      <c r="B3383" s="46"/>
      <c r="G3383" s="60"/>
      <c r="H3383" s="46"/>
      <c r="I3383" s="46"/>
      <c r="N3383" s="60"/>
    </row>
    <row r="3384" spans="2:14" x14ac:dyDescent="0.25">
      <c r="B3384" s="46"/>
      <c r="G3384" s="60"/>
      <c r="H3384" s="46"/>
      <c r="I3384" s="46"/>
      <c r="N3384" s="60"/>
    </row>
    <row r="3385" spans="2:14" x14ac:dyDescent="0.25">
      <c r="B3385" s="46"/>
      <c r="G3385" s="60"/>
      <c r="H3385" s="46"/>
      <c r="I3385" s="46"/>
      <c r="N3385" s="60"/>
    </row>
    <row r="3386" spans="2:14" x14ac:dyDescent="0.25">
      <c r="B3386" s="46"/>
      <c r="G3386" s="60"/>
      <c r="H3386" s="46"/>
      <c r="I3386" s="46"/>
      <c r="N3386" s="60"/>
    </row>
    <row r="3387" spans="2:14" x14ac:dyDescent="0.25">
      <c r="B3387" s="46"/>
      <c r="G3387" s="60"/>
      <c r="H3387" s="46"/>
      <c r="I3387" s="46"/>
      <c r="N3387" s="60"/>
    </row>
    <row r="3388" spans="2:14" x14ac:dyDescent="0.25">
      <c r="B3388" s="46"/>
      <c r="G3388" s="60"/>
      <c r="H3388" s="46"/>
      <c r="I3388" s="46"/>
      <c r="N3388" s="60"/>
    </row>
    <row r="3389" spans="2:14" x14ac:dyDescent="0.25">
      <c r="B3389" s="46"/>
      <c r="G3389" s="60"/>
      <c r="H3389" s="46"/>
      <c r="I3389" s="46"/>
      <c r="N3389" s="60"/>
    </row>
    <row r="3390" spans="2:14" x14ac:dyDescent="0.25">
      <c r="B3390" s="46"/>
      <c r="G3390" s="60"/>
      <c r="H3390" s="46"/>
      <c r="I3390" s="46"/>
      <c r="N3390" s="60"/>
    </row>
    <row r="3391" spans="2:14" x14ac:dyDescent="0.25">
      <c r="B3391" s="46"/>
      <c r="G3391" s="60"/>
      <c r="H3391" s="46"/>
      <c r="I3391" s="46"/>
      <c r="N3391" s="60"/>
    </row>
    <row r="3392" spans="2:14" x14ac:dyDescent="0.25">
      <c r="B3392" s="46"/>
      <c r="G3392" s="60"/>
      <c r="H3392" s="46"/>
      <c r="I3392" s="46"/>
      <c r="N3392" s="60"/>
    </row>
    <row r="3393" spans="2:14" x14ac:dyDescent="0.25">
      <c r="B3393" s="46"/>
      <c r="G3393" s="60"/>
      <c r="H3393" s="46"/>
      <c r="I3393" s="46"/>
      <c r="N3393" s="60"/>
    </row>
    <row r="3394" spans="2:14" x14ac:dyDescent="0.25">
      <c r="B3394" s="46"/>
      <c r="G3394" s="60"/>
      <c r="H3394" s="46"/>
      <c r="I3394" s="46"/>
      <c r="N3394" s="60"/>
    </row>
    <row r="3395" spans="2:14" x14ac:dyDescent="0.25">
      <c r="B3395" s="46"/>
      <c r="G3395" s="60"/>
      <c r="H3395" s="46"/>
      <c r="I3395" s="46"/>
      <c r="N3395" s="60"/>
    </row>
    <row r="3396" spans="2:14" x14ac:dyDescent="0.25">
      <c r="B3396" s="46"/>
      <c r="G3396" s="60"/>
      <c r="H3396" s="46"/>
      <c r="I3396" s="46"/>
      <c r="N3396" s="60"/>
    </row>
    <row r="3397" spans="2:14" x14ac:dyDescent="0.25">
      <c r="B3397" s="46"/>
      <c r="G3397" s="60"/>
      <c r="H3397" s="46"/>
      <c r="I3397" s="46"/>
      <c r="N3397" s="60"/>
    </row>
    <row r="3398" spans="2:14" x14ac:dyDescent="0.25">
      <c r="B3398" s="46"/>
      <c r="G3398" s="60"/>
      <c r="H3398" s="46"/>
      <c r="I3398" s="46"/>
      <c r="N3398" s="60"/>
    </row>
    <row r="3399" spans="2:14" x14ac:dyDescent="0.25">
      <c r="B3399" s="46"/>
      <c r="G3399" s="60"/>
      <c r="H3399" s="46"/>
      <c r="I3399" s="46"/>
      <c r="N3399" s="60"/>
    </row>
    <row r="3400" spans="2:14" x14ac:dyDescent="0.25">
      <c r="B3400" s="46"/>
      <c r="G3400" s="60"/>
      <c r="H3400" s="46"/>
      <c r="I3400" s="46"/>
      <c r="N3400" s="60"/>
    </row>
    <row r="3401" spans="2:14" x14ac:dyDescent="0.25">
      <c r="B3401" s="46"/>
      <c r="G3401" s="60"/>
      <c r="H3401" s="46"/>
      <c r="I3401" s="46"/>
      <c r="N3401" s="60"/>
    </row>
    <row r="3402" spans="2:14" x14ac:dyDescent="0.25">
      <c r="B3402" s="46"/>
      <c r="G3402" s="60"/>
      <c r="H3402" s="46"/>
      <c r="I3402" s="46"/>
      <c r="N3402" s="60"/>
    </row>
    <row r="3403" spans="2:14" x14ac:dyDescent="0.25">
      <c r="B3403" s="46"/>
      <c r="G3403" s="60"/>
      <c r="H3403" s="46"/>
      <c r="I3403" s="46"/>
      <c r="N3403" s="60"/>
    </row>
    <row r="3404" spans="2:14" x14ac:dyDescent="0.25">
      <c r="B3404" s="46"/>
      <c r="G3404" s="60"/>
      <c r="H3404" s="46"/>
      <c r="I3404" s="46"/>
      <c r="N3404" s="60"/>
    </row>
    <row r="3405" spans="2:14" x14ac:dyDescent="0.25">
      <c r="B3405" s="46"/>
      <c r="G3405" s="60"/>
      <c r="H3405" s="46"/>
      <c r="I3405" s="46"/>
      <c r="N3405" s="60"/>
    </row>
    <row r="3406" spans="2:14" x14ac:dyDescent="0.25">
      <c r="B3406" s="46"/>
      <c r="G3406" s="60"/>
      <c r="H3406" s="46"/>
      <c r="I3406" s="46"/>
      <c r="N3406" s="60"/>
    </row>
    <row r="3407" spans="2:14" x14ac:dyDescent="0.25">
      <c r="B3407" s="46"/>
      <c r="G3407" s="60"/>
      <c r="H3407" s="46"/>
      <c r="I3407" s="46"/>
      <c r="N3407" s="60"/>
    </row>
    <row r="3408" spans="2:14" x14ac:dyDescent="0.25">
      <c r="B3408" s="46"/>
      <c r="G3408" s="60"/>
      <c r="H3408" s="46"/>
      <c r="I3408" s="46"/>
      <c r="N3408" s="60"/>
    </row>
    <row r="3409" spans="2:14" x14ac:dyDescent="0.25">
      <c r="B3409" s="46"/>
      <c r="G3409" s="60"/>
      <c r="H3409" s="46"/>
      <c r="I3409" s="46"/>
      <c r="N3409" s="60"/>
    </row>
    <row r="3410" spans="2:14" x14ac:dyDescent="0.25">
      <c r="B3410" s="46"/>
      <c r="G3410" s="60"/>
      <c r="H3410" s="46"/>
      <c r="I3410" s="46"/>
      <c r="N3410" s="60"/>
    </row>
    <row r="3411" spans="2:14" x14ac:dyDescent="0.25">
      <c r="B3411" s="46"/>
      <c r="G3411" s="60"/>
      <c r="H3411" s="46"/>
      <c r="I3411" s="46"/>
      <c r="N3411" s="60"/>
    </row>
    <row r="3412" spans="2:14" x14ac:dyDescent="0.25">
      <c r="B3412" s="46"/>
      <c r="G3412" s="60"/>
      <c r="H3412" s="46"/>
      <c r="I3412" s="46"/>
      <c r="N3412" s="60"/>
    </row>
    <row r="3413" spans="2:14" x14ac:dyDescent="0.25">
      <c r="B3413" s="46"/>
      <c r="G3413" s="60"/>
      <c r="H3413" s="46"/>
      <c r="I3413" s="46"/>
      <c r="N3413" s="60"/>
    </row>
    <row r="3414" spans="2:14" x14ac:dyDescent="0.25">
      <c r="B3414" s="46"/>
      <c r="G3414" s="60"/>
      <c r="H3414" s="46"/>
      <c r="I3414" s="46"/>
      <c r="N3414" s="60"/>
    </row>
    <row r="3415" spans="2:14" x14ac:dyDescent="0.25">
      <c r="B3415" s="46"/>
      <c r="G3415" s="60"/>
      <c r="H3415" s="46"/>
      <c r="I3415" s="46"/>
      <c r="N3415" s="60"/>
    </row>
    <row r="3416" spans="2:14" x14ac:dyDescent="0.25">
      <c r="B3416" s="46"/>
      <c r="G3416" s="60"/>
      <c r="H3416" s="46"/>
      <c r="I3416" s="46"/>
      <c r="N3416" s="60"/>
    </row>
    <row r="3417" spans="2:14" x14ac:dyDescent="0.25">
      <c r="B3417" s="46"/>
      <c r="G3417" s="60"/>
      <c r="H3417" s="46"/>
      <c r="I3417" s="46"/>
      <c r="N3417" s="60"/>
    </row>
    <row r="3418" spans="2:14" x14ac:dyDescent="0.25">
      <c r="B3418" s="46"/>
      <c r="G3418" s="60"/>
      <c r="H3418" s="46"/>
      <c r="I3418" s="46"/>
      <c r="N3418" s="60"/>
    </row>
    <row r="3419" spans="2:14" x14ac:dyDescent="0.25">
      <c r="B3419" s="46"/>
      <c r="G3419" s="60"/>
      <c r="H3419" s="46"/>
      <c r="I3419" s="46"/>
      <c r="N3419" s="60"/>
    </row>
    <row r="3420" spans="2:14" x14ac:dyDescent="0.25">
      <c r="B3420" s="46"/>
      <c r="G3420" s="60"/>
      <c r="H3420" s="46"/>
      <c r="I3420" s="46"/>
      <c r="N3420" s="60"/>
    </row>
    <row r="3421" spans="2:14" x14ac:dyDescent="0.25">
      <c r="B3421" s="46"/>
      <c r="G3421" s="60"/>
      <c r="H3421" s="46"/>
      <c r="I3421" s="46"/>
      <c r="N3421" s="60"/>
    </row>
    <row r="3422" spans="2:14" x14ac:dyDescent="0.25">
      <c r="B3422" s="46"/>
      <c r="G3422" s="60"/>
      <c r="H3422" s="46"/>
      <c r="I3422" s="46"/>
      <c r="N3422" s="60"/>
    </row>
    <row r="3423" spans="2:14" x14ac:dyDescent="0.25">
      <c r="B3423" s="46"/>
      <c r="G3423" s="60"/>
      <c r="H3423" s="46"/>
      <c r="I3423" s="46"/>
      <c r="N3423" s="60"/>
    </row>
    <row r="3424" spans="2:14" x14ac:dyDescent="0.25">
      <c r="B3424" s="46"/>
      <c r="G3424" s="60"/>
      <c r="H3424" s="46"/>
      <c r="I3424" s="46"/>
      <c r="N3424" s="60"/>
    </row>
    <row r="3425" spans="2:14" x14ac:dyDescent="0.25">
      <c r="B3425" s="46"/>
      <c r="G3425" s="60"/>
      <c r="H3425" s="46"/>
      <c r="I3425" s="46"/>
      <c r="N3425" s="60"/>
    </row>
    <row r="3426" spans="2:14" x14ac:dyDescent="0.25">
      <c r="B3426" s="46"/>
      <c r="G3426" s="60"/>
      <c r="H3426" s="46"/>
      <c r="I3426" s="46"/>
      <c r="N3426" s="60"/>
    </row>
    <row r="3427" spans="2:14" x14ac:dyDescent="0.25">
      <c r="B3427" s="46"/>
      <c r="G3427" s="60"/>
      <c r="H3427" s="46"/>
      <c r="I3427" s="46"/>
      <c r="N3427" s="60"/>
    </row>
    <row r="3428" spans="2:14" x14ac:dyDescent="0.25">
      <c r="B3428" s="46"/>
      <c r="G3428" s="60"/>
      <c r="H3428" s="46"/>
      <c r="I3428" s="46"/>
      <c r="N3428" s="60"/>
    </row>
    <row r="3429" spans="2:14" x14ac:dyDescent="0.25">
      <c r="B3429" s="46"/>
      <c r="G3429" s="60"/>
      <c r="H3429" s="46"/>
      <c r="I3429" s="46"/>
      <c r="N3429" s="60"/>
    </row>
    <row r="3430" spans="2:14" x14ac:dyDescent="0.25">
      <c r="B3430" s="46"/>
      <c r="G3430" s="60"/>
      <c r="H3430" s="46"/>
      <c r="I3430" s="46"/>
      <c r="N3430" s="60"/>
    </row>
    <row r="3431" spans="2:14" x14ac:dyDescent="0.25">
      <c r="B3431" s="46"/>
      <c r="G3431" s="60"/>
      <c r="H3431" s="46"/>
      <c r="I3431" s="46"/>
      <c r="N3431" s="60"/>
    </row>
    <row r="3432" spans="2:14" x14ac:dyDescent="0.25">
      <c r="B3432" s="46"/>
      <c r="G3432" s="60"/>
      <c r="H3432" s="46"/>
      <c r="I3432" s="46"/>
      <c r="N3432" s="60"/>
    </row>
    <row r="3433" spans="2:14" x14ac:dyDescent="0.25">
      <c r="B3433" s="46"/>
      <c r="G3433" s="60"/>
      <c r="H3433" s="46"/>
      <c r="I3433" s="46"/>
      <c r="N3433" s="60"/>
    </row>
    <row r="3434" spans="2:14" x14ac:dyDescent="0.25">
      <c r="B3434" s="46"/>
      <c r="G3434" s="60"/>
      <c r="H3434" s="46"/>
      <c r="I3434" s="46"/>
      <c r="N3434" s="60"/>
    </row>
    <row r="3435" spans="2:14" x14ac:dyDescent="0.25">
      <c r="B3435" s="46"/>
      <c r="G3435" s="60"/>
      <c r="H3435" s="46"/>
      <c r="I3435" s="46"/>
      <c r="N3435" s="60"/>
    </row>
    <row r="3436" spans="2:14" x14ac:dyDescent="0.25">
      <c r="B3436" s="46"/>
      <c r="G3436" s="60"/>
      <c r="H3436" s="46"/>
      <c r="I3436" s="46"/>
      <c r="N3436" s="60"/>
    </row>
    <row r="3437" spans="2:14" x14ac:dyDescent="0.25">
      <c r="B3437" s="46"/>
      <c r="G3437" s="60"/>
      <c r="H3437" s="46"/>
      <c r="I3437" s="46"/>
      <c r="N3437" s="60"/>
    </row>
    <row r="3438" spans="2:14" x14ac:dyDescent="0.25">
      <c r="B3438" s="46"/>
      <c r="G3438" s="60"/>
      <c r="H3438" s="46"/>
      <c r="I3438" s="46"/>
      <c r="N3438" s="60"/>
    </row>
    <row r="3439" spans="2:14" x14ac:dyDescent="0.25">
      <c r="B3439" s="46"/>
      <c r="G3439" s="60"/>
      <c r="H3439" s="46"/>
      <c r="I3439" s="46"/>
      <c r="N3439" s="60"/>
    </row>
    <row r="3440" spans="2:14" x14ac:dyDescent="0.25">
      <c r="B3440" s="46"/>
      <c r="G3440" s="60"/>
      <c r="H3440" s="46"/>
      <c r="I3440" s="46"/>
      <c r="N3440" s="60"/>
    </row>
    <row r="3441" spans="2:14" x14ac:dyDescent="0.25">
      <c r="B3441" s="46"/>
      <c r="G3441" s="60"/>
      <c r="H3441" s="46"/>
      <c r="I3441" s="46"/>
      <c r="N3441" s="60"/>
    </row>
    <row r="3442" spans="2:14" x14ac:dyDescent="0.25">
      <c r="B3442" s="46"/>
      <c r="G3442" s="60"/>
      <c r="H3442" s="46"/>
      <c r="I3442" s="46"/>
      <c r="N3442" s="60"/>
    </row>
    <row r="3443" spans="2:14" x14ac:dyDescent="0.25">
      <c r="B3443" s="46"/>
      <c r="G3443" s="60"/>
      <c r="H3443" s="46"/>
      <c r="I3443" s="46"/>
      <c r="N3443" s="60"/>
    </row>
    <row r="3444" spans="2:14" x14ac:dyDescent="0.25">
      <c r="B3444" s="46"/>
      <c r="G3444" s="60"/>
      <c r="H3444" s="46"/>
      <c r="I3444" s="46"/>
      <c r="N3444" s="60"/>
    </row>
    <row r="3445" spans="2:14" x14ac:dyDescent="0.25">
      <c r="B3445" s="46"/>
      <c r="G3445" s="60"/>
      <c r="H3445" s="46"/>
      <c r="I3445" s="46"/>
      <c r="N3445" s="60"/>
    </row>
    <row r="3446" spans="2:14" x14ac:dyDescent="0.25">
      <c r="B3446" s="46"/>
      <c r="G3446" s="60"/>
      <c r="H3446" s="46"/>
      <c r="I3446" s="46"/>
      <c r="N3446" s="60"/>
    </row>
    <row r="3447" spans="2:14" x14ac:dyDescent="0.25">
      <c r="B3447" s="46"/>
      <c r="G3447" s="60"/>
      <c r="H3447" s="46"/>
      <c r="I3447" s="46"/>
      <c r="N3447" s="60"/>
    </row>
    <row r="3448" spans="2:14" x14ac:dyDescent="0.25">
      <c r="B3448" s="46"/>
      <c r="G3448" s="60"/>
      <c r="H3448" s="46"/>
      <c r="I3448" s="46"/>
      <c r="N3448" s="60"/>
    </row>
    <row r="3449" spans="2:14" x14ac:dyDescent="0.25">
      <c r="B3449" s="46"/>
      <c r="G3449" s="60"/>
      <c r="H3449" s="46"/>
      <c r="I3449" s="46"/>
      <c r="N3449" s="60"/>
    </row>
    <row r="3450" spans="2:14" x14ac:dyDescent="0.25">
      <c r="B3450" s="46"/>
      <c r="G3450" s="60"/>
      <c r="H3450" s="46"/>
      <c r="I3450" s="46"/>
      <c r="N3450" s="60"/>
    </row>
    <row r="3451" spans="2:14" x14ac:dyDescent="0.25">
      <c r="B3451" s="46"/>
      <c r="G3451" s="60"/>
      <c r="H3451" s="46"/>
      <c r="I3451" s="46"/>
      <c r="N3451" s="60"/>
    </row>
    <row r="3452" spans="2:14" x14ac:dyDescent="0.25">
      <c r="B3452" s="46"/>
      <c r="G3452" s="60"/>
      <c r="H3452" s="46"/>
      <c r="I3452" s="46"/>
      <c r="N3452" s="60"/>
    </row>
    <row r="3453" spans="2:14" x14ac:dyDescent="0.25">
      <c r="B3453" s="46"/>
      <c r="G3453" s="60"/>
      <c r="H3453" s="46"/>
      <c r="I3453" s="46"/>
      <c r="N3453" s="60"/>
    </row>
    <row r="3454" spans="2:14" x14ac:dyDescent="0.25">
      <c r="B3454" s="46"/>
      <c r="G3454" s="60"/>
      <c r="H3454" s="46"/>
      <c r="I3454" s="46"/>
      <c r="N3454" s="60"/>
    </row>
    <row r="3455" spans="2:14" x14ac:dyDescent="0.25">
      <c r="B3455" s="46"/>
      <c r="G3455" s="60"/>
      <c r="H3455" s="46"/>
      <c r="I3455" s="46"/>
      <c r="N3455" s="60"/>
    </row>
    <row r="3456" spans="2:14" x14ac:dyDescent="0.25">
      <c r="B3456" s="46"/>
      <c r="G3456" s="60"/>
      <c r="H3456" s="46"/>
      <c r="I3456" s="46"/>
      <c r="N3456" s="60"/>
    </row>
    <row r="3457" spans="2:14" x14ac:dyDescent="0.25">
      <c r="B3457" s="46"/>
      <c r="G3457" s="60"/>
      <c r="H3457" s="46"/>
      <c r="I3457" s="46"/>
      <c r="N3457" s="60"/>
    </row>
    <row r="3458" spans="2:14" x14ac:dyDescent="0.25">
      <c r="B3458" s="46"/>
      <c r="G3458" s="60"/>
      <c r="H3458" s="46"/>
      <c r="I3458" s="46"/>
      <c r="N3458" s="60"/>
    </row>
    <row r="3459" spans="2:14" x14ac:dyDescent="0.25">
      <c r="B3459" s="46"/>
      <c r="G3459" s="60"/>
      <c r="H3459" s="46"/>
      <c r="I3459" s="46"/>
      <c r="N3459" s="60"/>
    </row>
    <row r="3460" spans="2:14" x14ac:dyDescent="0.25">
      <c r="B3460" s="46"/>
      <c r="G3460" s="60"/>
      <c r="H3460" s="46"/>
      <c r="I3460" s="46"/>
      <c r="N3460" s="60"/>
    </row>
    <row r="3461" spans="2:14" x14ac:dyDescent="0.25">
      <c r="B3461" s="46"/>
      <c r="G3461" s="60"/>
      <c r="H3461" s="46"/>
      <c r="I3461" s="46"/>
      <c r="N3461" s="60"/>
    </row>
    <row r="3462" spans="2:14" x14ac:dyDescent="0.25">
      <c r="B3462" s="46"/>
      <c r="G3462" s="60"/>
      <c r="H3462" s="46"/>
      <c r="I3462" s="46"/>
      <c r="N3462" s="60"/>
    </row>
    <row r="3463" spans="2:14" x14ac:dyDescent="0.25">
      <c r="B3463" s="46"/>
      <c r="G3463" s="60"/>
      <c r="H3463" s="46"/>
      <c r="I3463" s="46"/>
      <c r="N3463" s="60"/>
    </row>
    <row r="3464" spans="2:14" x14ac:dyDescent="0.25">
      <c r="B3464" s="46"/>
      <c r="G3464" s="60"/>
      <c r="H3464" s="46"/>
      <c r="I3464" s="46"/>
      <c r="N3464" s="60"/>
    </row>
    <row r="3465" spans="2:14" x14ac:dyDescent="0.25">
      <c r="B3465" s="46"/>
      <c r="G3465" s="60"/>
      <c r="H3465" s="46"/>
      <c r="I3465" s="46"/>
      <c r="N3465" s="60"/>
    </row>
    <row r="3466" spans="2:14" x14ac:dyDescent="0.25">
      <c r="B3466" s="46"/>
      <c r="G3466" s="60"/>
      <c r="H3466" s="46"/>
      <c r="I3466" s="46"/>
      <c r="N3466" s="60"/>
    </row>
    <row r="3467" spans="2:14" x14ac:dyDescent="0.25">
      <c r="B3467" s="46"/>
      <c r="G3467" s="60"/>
      <c r="H3467" s="46"/>
      <c r="I3467" s="46"/>
      <c r="N3467" s="60"/>
    </row>
    <row r="3468" spans="2:14" x14ac:dyDescent="0.25">
      <c r="B3468" s="46"/>
      <c r="G3468" s="60"/>
      <c r="H3468" s="46"/>
      <c r="I3468" s="46"/>
      <c r="N3468" s="60"/>
    </row>
    <row r="3469" spans="2:14" x14ac:dyDescent="0.25">
      <c r="B3469" s="46"/>
      <c r="G3469" s="60"/>
      <c r="H3469" s="46"/>
      <c r="I3469" s="46"/>
      <c r="N3469" s="60"/>
    </row>
    <row r="3470" spans="2:14" x14ac:dyDescent="0.25">
      <c r="B3470" s="46"/>
      <c r="G3470" s="60"/>
      <c r="H3470" s="46"/>
      <c r="I3470" s="46"/>
      <c r="N3470" s="60"/>
    </row>
    <row r="3471" spans="2:14" x14ac:dyDescent="0.25">
      <c r="B3471" s="46"/>
      <c r="G3471" s="60"/>
      <c r="H3471" s="46"/>
      <c r="I3471" s="46"/>
      <c r="N3471" s="60"/>
    </row>
    <row r="3472" spans="2:14" x14ac:dyDescent="0.25">
      <c r="B3472" s="46"/>
      <c r="G3472" s="60"/>
      <c r="H3472" s="46"/>
      <c r="I3472" s="46"/>
      <c r="N3472" s="60"/>
    </row>
    <row r="3473" spans="2:14" x14ac:dyDescent="0.25">
      <c r="B3473" s="46"/>
      <c r="G3473" s="60"/>
      <c r="H3473" s="46"/>
      <c r="I3473" s="46"/>
      <c r="N3473" s="60"/>
    </row>
    <row r="3474" spans="2:14" x14ac:dyDescent="0.25">
      <c r="B3474" s="46"/>
      <c r="G3474" s="60"/>
      <c r="H3474" s="46"/>
      <c r="I3474" s="46"/>
      <c r="N3474" s="60"/>
    </row>
    <row r="3475" spans="2:14" x14ac:dyDescent="0.25">
      <c r="B3475" s="46"/>
      <c r="G3475" s="60"/>
      <c r="H3475" s="46"/>
      <c r="I3475" s="46"/>
      <c r="N3475" s="60"/>
    </row>
    <row r="3476" spans="2:14" x14ac:dyDescent="0.25">
      <c r="B3476" s="46"/>
      <c r="G3476" s="60"/>
      <c r="H3476" s="46"/>
      <c r="I3476" s="46"/>
      <c r="N3476" s="60"/>
    </row>
    <row r="3477" spans="2:14" x14ac:dyDescent="0.25">
      <c r="B3477" s="46"/>
      <c r="G3477" s="60"/>
      <c r="H3477" s="46"/>
      <c r="I3477" s="46"/>
      <c r="N3477" s="60"/>
    </row>
    <row r="3478" spans="2:14" x14ac:dyDescent="0.25">
      <c r="B3478" s="46"/>
      <c r="G3478" s="60"/>
      <c r="H3478" s="46"/>
      <c r="I3478" s="46"/>
      <c r="N3478" s="60"/>
    </row>
    <row r="3479" spans="2:14" x14ac:dyDescent="0.25">
      <c r="B3479" s="46"/>
      <c r="G3479" s="60"/>
      <c r="H3479" s="46"/>
      <c r="I3479" s="46"/>
      <c r="N3479" s="60"/>
    </row>
    <row r="3480" spans="2:14" x14ac:dyDescent="0.25">
      <c r="B3480" s="46"/>
      <c r="G3480" s="60"/>
      <c r="H3480" s="46"/>
      <c r="I3480" s="46"/>
      <c r="N3480" s="60"/>
    </row>
    <row r="3481" spans="2:14" x14ac:dyDescent="0.25">
      <c r="B3481" s="46"/>
      <c r="G3481" s="60"/>
      <c r="H3481" s="46"/>
      <c r="I3481" s="46"/>
      <c r="N3481" s="60"/>
    </row>
    <row r="3482" spans="2:14" x14ac:dyDescent="0.25">
      <c r="B3482" s="46"/>
      <c r="G3482" s="60"/>
      <c r="H3482" s="46"/>
      <c r="I3482" s="46"/>
      <c r="N3482" s="60"/>
    </row>
    <row r="3483" spans="2:14" x14ac:dyDescent="0.25">
      <c r="B3483" s="46"/>
      <c r="G3483" s="60"/>
      <c r="H3483" s="46"/>
      <c r="I3483" s="46"/>
      <c r="N3483" s="60"/>
    </row>
    <row r="3484" spans="2:14" x14ac:dyDescent="0.25">
      <c r="B3484" s="46"/>
      <c r="G3484" s="60"/>
      <c r="H3484" s="46"/>
      <c r="I3484" s="46"/>
      <c r="N3484" s="60"/>
    </row>
    <row r="3485" spans="2:14" x14ac:dyDescent="0.25">
      <c r="B3485" s="46"/>
      <c r="G3485" s="60"/>
      <c r="H3485" s="46"/>
      <c r="I3485" s="46"/>
      <c r="N3485" s="60"/>
    </row>
    <row r="3486" spans="2:14" x14ac:dyDescent="0.25">
      <c r="B3486" s="46"/>
      <c r="G3486" s="60"/>
      <c r="H3486" s="46"/>
      <c r="I3486" s="46"/>
      <c r="N3486" s="60"/>
    </row>
    <row r="3487" spans="2:14" x14ac:dyDescent="0.25">
      <c r="B3487" s="46"/>
      <c r="G3487" s="60"/>
      <c r="H3487" s="46"/>
      <c r="I3487" s="46"/>
      <c r="N3487" s="60"/>
    </row>
    <row r="3488" spans="2:14" x14ac:dyDescent="0.25">
      <c r="B3488" s="46"/>
      <c r="G3488" s="60"/>
      <c r="H3488" s="46"/>
      <c r="I3488" s="46"/>
      <c r="N3488" s="60"/>
    </row>
    <row r="3489" spans="2:14" x14ac:dyDescent="0.25">
      <c r="B3489" s="46"/>
      <c r="G3489" s="60"/>
      <c r="H3489" s="46"/>
      <c r="I3489" s="46"/>
      <c r="N3489" s="60"/>
    </row>
    <row r="3490" spans="2:14" x14ac:dyDescent="0.25">
      <c r="B3490" s="46"/>
      <c r="G3490" s="60"/>
      <c r="H3490" s="46"/>
      <c r="I3490" s="46"/>
      <c r="N3490" s="60"/>
    </row>
    <row r="3491" spans="2:14" x14ac:dyDescent="0.25">
      <c r="B3491" s="46"/>
      <c r="G3491" s="60"/>
      <c r="H3491" s="46"/>
      <c r="I3491" s="46"/>
      <c r="N3491" s="60"/>
    </row>
    <row r="3492" spans="2:14" x14ac:dyDescent="0.25">
      <c r="B3492" s="46"/>
      <c r="G3492" s="60"/>
      <c r="H3492" s="46"/>
      <c r="I3492" s="46"/>
      <c r="N3492" s="60"/>
    </row>
    <row r="3493" spans="2:14" x14ac:dyDescent="0.25">
      <c r="B3493" s="46"/>
      <c r="G3493" s="60"/>
      <c r="H3493" s="46"/>
      <c r="I3493" s="46"/>
      <c r="N3493" s="60"/>
    </row>
    <row r="3494" spans="2:14" x14ac:dyDescent="0.25">
      <c r="B3494" s="46"/>
      <c r="G3494" s="60"/>
      <c r="H3494" s="46"/>
      <c r="I3494" s="46"/>
      <c r="N3494" s="60"/>
    </row>
    <row r="3495" spans="2:14" x14ac:dyDescent="0.25">
      <c r="B3495" s="46"/>
      <c r="G3495" s="60"/>
      <c r="H3495" s="46"/>
      <c r="I3495" s="46"/>
      <c r="N3495" s="60"/>
    </row>
    <row r="3496" spans="2:14" x14ac:dyDescent="0.25">
      <c r="B3496" s="46"/>
      <c r="G3496" s="60"/>
      <c r="H3496" s="46"/>
      <c r="I3496" s="46"/>
      <c r="N3496" s="60"/>
    </row>
    <row r="3497" spans="2:14" x14ac:dyDescent="0.25">
      <c r="B3497" s="46"/>
      <c r="G3497" s="60"/>
      <c r="H3497" s="46"/>
      <c r="I3497" s="46"/>
      <c r="N3497" s="60"/>
    </row>
    <row r="3498" spans="2:14" x14ac:dyDescent="0.25">
      <c r="B3498" s="46"/>
      <c r="G3498" s="60"/>
      <c r="H3498" s="46"/>
      <c r="I3498" s="46"/>
      <c r="N3498" s="60"/>
    </row>
    <row r="3499" spans="2:14" x14ac:dyDescent="0.25">
      <c r="B3499" s="46"/>
      <c r="G3499" s="60"/>
      <c r="H3499" s="46"/>
      <c r="I3499" s="46"/>
      <c r="N3499" s="60"/>
    </row>
    <row r="3500" spans="2:14" x14ac:dyDescent="0.25">
      <c r="B3500" s="46"/>
      <c r="G3500" s="60"/>
      <c r="H3500" s="46"/>
      <c r="I3500" s="46"/>
      <c r="N3500" s="60"/>
    </row>
    <row r="3501" spans="2:14" x14ac:dyDescent="0.25">
      <c r="B3501" s="46"/>
      <c r="G3501" s="60"/>
      <c r="H3501" s="46"/>
      <c r="I3501" s="46"/>
      <c r="N3501" s="60"/>
    </row>
    <row r="3502" spans="2:14" x14ac:dyDescent="0.25">
      <c r="B3502" s="46"/>
      <c r="G3502" s="60"/>
      <c r="H3502" s="46"/>
      <c r="I3502" s="46"/>
      <c r="N3502" s="60"/>
    </row>
    <row r="3503" spans="2:14" x14ac:dyDescent="0.25">
      <c r="B3503" s="46"/>
      <c r="G3503" s="60"/>
      <c r="H3503" s="46"/>
      <c r="I3503" s="46"/>
      <c r="N3503" s="60"/>
    </row>
    <row r="3504" spans="2:14" x14ac:dyDescent="0.25">
      <c r="B3504" s="46"/>
      <c r="G3504" s="60"/>
      <c r="H3504" s="46"/>
      <c r="I3504" s="46"/>
      <c r="N3504" s="60"/>
    </row>
    <row r="3505" spans="2:14" x14ac:dyDescent="0.25">
      <c r="B3505" s="46"/>
      <c r="G3505" s="60"/>
      <c r="H3505" s="46"/>
      <c r="I3505" s="46"/>
      <c r="N3505" s="60"/>
    </row>
    <row r="3506" spans="2:14" x14ac:dyDescent="0.25">
      <c r="B3506" s="46"/>
      <c r="G3506" s="60"/>
      <c r="H3506" s="46"/>
      <c r="I3506" s="46"/>
      <c r="N3506" s="60"/>
    </row>
    <row r="3507" spans="2:14" x14ac:dyDescent="0.25">
      <c r="B3507" s="46"/>
      <c r="G3507" s="60"/>
      <c r="H3507" s="46"/>
      <c r="I3507" s="46"/>
      <c r="N3507" s="60"/>
    </row>
    <row r="3508" spans="2:14" x14ac:dyDescent="0.25">
      <c r="B3508" s="46"/>
      <c r="G3508" s="60"/>
      <c r="H3508" s="46"/>
      <c r="I3508" s="46"/>
      <c r="N3508" s="60"/>
    </row>
    <row r="3509" spans="2:14" x14ac:dyDescent="0.25">
      <c r="B3509" s="46"/>
      <c r="G3509" s="60"/>
      <c r="H3509" s="46"/>
      <c r="I3509" s="46"/>
      <c r="N3509" s="60"/>
    </row>
    <row r="3510" spans="2:14" x14ac:dyDescent="0.25">
      <c r="B3510" s="46"/>
      <c r="G3510" s="60"/>
      <c r="H3510" s="46"/>
      <c r="I3510" s="46"/>
      <c r="N3510" s="60"/>
    </row>
    <row r="3511" spans="2:14" x14ac:dyDescent="0.25">
      <c r="B3511" s="46"/>
      <c r="G3511" s="60"/>
      <c r="H3511" s="46"/>
      <c r="I3511" s="46"/>
      <c r="N3511" s="60"/>
    </row>
    <row r="3512" spans="2:14" x14ac:dyDescent="0.25">
      <c r="B3512" s="46"/>
      <c r="G3512" s="60"/>
      <c r="H3512" s="46"/>
      <c r="I3512" s="46"/>
      <c r="N3512" s="60"/>
    </row>
    <row r="3513" spans="2:14" x14ac:dyDescent="0.25">
      <c r="B3513" s="46"/>
      <c r="G3513" s="60"/>
      <c r="H3513" s="46"/>
      <c r="I3513" s="46"/>
      <c r="N3513" s="60"/>
    </row>
    <row r="3514" spans="2:14" x14ac:dyDescent="0.25">
      <c r="B3514" s="46"/>
      <c r="G3514" s="60"/>
      <c r="H3514" s="46"/>
      <c r="I3514" s="46"/>
      <c r="N3514" s="60"/>
    </row>
    <row r="3515" spans="2:14" x14ac:dyDescent="0.25">
      <c r="B3515" s="46"/>
      <c r="G3515" s="60"/>
      <c r="H3515" s="46"/>
      <c r="I3515" s="46"/>
      <c r="N3515" s="60"/>
    </row>
    <row r="3516" spans="2:14" x14ac:dyDescent="0.25">
      <c r="B3516" s="46"/>
      <c r="G3516" s="60"/>
      <c r="H3516" s="46"/>
      <c r="I3516" s="46"/>
      <c r="N3516" s="60"/>
    </row>
    <row r="3517" spans="2:14" x14ac:dyDescent="0.25">
      <c r="B3517" s="46"/>
      <c r="G3517" s="60"/>
      <c r="H3517" s="46"/>
      <c r="I3517" s="46"/>
      <c r="N3517" s="60"/>
    </row>
    <row r="3518" spans="2:14" x14ac:dyDescent="0.25">
      <c r="B3518" s="46"/>
      <c r="G3518" s="60"/>
      <c r="H3518" s="46"/>
      <c r="I3518" s="46"/>
      <c r="N3518" s="60"/>
    </row>
    <row r="3519" spans="2:14" x14ac:dyDescent="0.25">
      <c r="B3519" s="46"/>
      <c r="G3519" s="60"/>
      <c r="H3519" s="46"/>
      <c r="I3519" s="46"/>
      <c r="N3519" s="60"/>
    </row>
    <row r="3520" spans="2:14" x14ac:dyDescent="0.25">
      <c r="B3520" s="46"/>
      <c r="G3520" s="60"/>
      <c r="H3520" s="46"/>
      <c r="I3520" s="46"/>
      <c r="N3520" s="60"/>
    </row>
    <row r="3521" spans="2:14" x14ac:dyDescent="0.25">
      <c r="B3521" s="46"/>
      <c r="G3521" s="60"/>
      <c r="H3521" s="46"/>
      <c r="I3521" s="46"/>
      <c r="N3521" s="60"/>
    </row>
    <row r="3522" spans="2:14" x14ac:dyDescent="0.25">
      <c r="B3522" s="46"/>
      <c r="G3522" s="60"/>
      <c r="H3522" s="46"/>
      <c r="I3522" s="46"/>
      <c r="N3522" s="60"/>
    </row>
    <row r="3523" spans="2:14" x14ac:dyDescent="0.25">
      <c r="B3523" s="46"/>
      <c r="G3523" s="60"/>
      <c r="H3523" s="46"/>
      <c r="I3523" s="46"/>
      <c r="N3523" s="60"/>
    </row>
    <row r="3524" spans="2:14" x14ac:dyDescent="0.25">
      <c r="B3524" s="46"/>
      <c r="G3524" s="60"/>
      <c r="H3524" s="46"/>
      <c r="I3524" s="46"/>
      <c r="N3524" s="60"/>
    </row>
    <row r="3525" spans="2:14" x14ac:dyDescent="0.25">
      <c r="B3525" s="46"/>
      <c r="G3525" s="60"/>
      <c r="H3525" s="46"/>
      <c r="I3525" s="46"/>
      <c r="N3525" s="60"/>
    </row>
    <row r="3526" spans="2:14" x14ac:dyDescent="0.25">
      <c r="B3526" s="46"/>
      <c r="G3526" s="60"/>
      <c r="H3526" s="46"/>
      <c r="I3526" s="46"/>
      <c r="N3526" s="60"/>
    </row>
    <row r="3527" spans="2:14" x14ac:dyDescent="0.25">
      <c r="B3527" s="46"/>
      <c r="G3527" s="60"/>
      <c r="H3527" s="46"/>
      <c r="I3527" s="46"/>
      <c r="N3527" s="60"/>
    </row>
    <row r="3528" spans="2:14" x14ac:dyDescent="0.25">
      <c r="B3528" s="46"/>
      <c r="G3528" s="60"/>
      <c r="H3528" s="46"/>
      <c r="I3528" s="46"/>
      <c r="N3528" s="60"/>
    </row>
    <row r="3529" spans="2:14" x14ac:dyDescent="0.25">
      <c r="B3529" s="46"/>
      <c r="G3529" s="60"/>
      <c r="H3529" s="46"/>
      <c r="I3529" s="46"/>
      <c r="N3529" s="60"/>
    </row>
    <row r="3530" spans="2:14" x14ac:dyDescent="0.25">
      <c r="B3530" s="46"/>
      <c r="G3530" s="60"/>
      <c r="H3530" s="46"/>
      <c r="I3530" s="46"/>
      <c r="N3530" s="60"/>
    </row>
    <row r="3531" spans="2:14" x14ac:dyDescent="0.25">
      <c r="B3531" s="46"/>
      <c r="G3531" s="60"/>
      <c r="H3531" s="46"/>
      <c r="I3531" s="46"/>
      <c r="N3531" s="60"/>
    </row>
    <row r="3532" spans="2:14" x14ac:dyDescent="0.25">
      <c r="B3532" s="46"/>
      <c r="G3532" s="60"/>
      <c r="H3532" s="46"/>
      <c r="I3532" s="46"/>
      <c r="N3532" s="60"/>
    </row>
    <row r="3533" spans="2:14" x14ac:dyDescent="0.25">
      <c r="B3533" s="46"/>
      <c r="G3533" s="60"/>
      <c r="H3533" s="46"/>
      <c r="I3533" s="46"/>
      <c r="N3533" s="60"/>
    </row>
    <row r="3534" spans="2:14" x14ac:dyDescent="0.25">
      <c r="B3534" s="46"/>
      <c r="G3534" s="60"/>
      <c r="H3534" s="46"/>
      <c r="I3534" s="46"/>
      <c r="N3534" s="60"/>
    </row>
    <row r="3535" spans="2:14" x14ac:dyDescent="0.25">
      <c r="B3535" s="46"/>
      <c r="G3535" s="60"/>
      <c r="H3535" s="46"/>
      <c r="I3535" s="46"/>
      <c r="N3535" s="60"/>
    </row>
    <row r="3536" spans="2:14" x14ac:dyDescent="0.25">
      <c r="B3536" s="46"/>
      <c r="G3536" s="60"/>
      <c r="H3536" s="46"/>
      <c r="I3536" s="46"/>
      <c r="N3536" s="60"/>
    </row>
    <row r="3537" spans="2:14" x14ac:dyDescent="0.25">
      <c r="B3537" s="46"/>
      <c r="G3537" s="60"/>
      <c r="H3537" s="46"/>
      <c r="I3537" s="46"/>
      <c r="N3537" s="60"/>
    </row>
    <row r="3538" spans="2:14" x14ac:dyDescent="0.25">
      <c r="B3538" s="46"/>
      <c r="G3538" s="60"/>
      <c r="H3538" s="46"/>
      <c r="I3538" s="46"/>
      <c r="N3538" s="60"/>
    </row>
    <row r="3539" spans="2:14" x14ac:dyDescent="0.25">
      <c r="B3539" s="46"/>
      <c r="G3539" s="60"/>
      <c r="H3539" s="46"/>
      <c r="I3539" s="46"/>
      <c r="N3539" s="60"/>
    </row>
    <row r="3540" spans="2:14" x14ac:dyDescent="0.25">
      <c r="B3540" s="46"/>
      <c r="G3540" s="60"/>
      <c r="H3540" s="46"/>
      <c r="I3540" s="46"/>
      <c r="N3540" s="60"/>
    </row>
    <row r="3541" spans="2:14" x14ac:dyDescent="0.25">
      <c r="B3541" s="46"/>
      <c r="G3541" s="60"/>
      <c r="H3541" s="46"/>
      <c r="I3541" s="46"/>
      <c r="N3541" s="60"/>
    </row>
    <row r="3542" spans="2:14" x14ac:dyDescent="0.25">
      <c r="B3542" s="46"/>
      <c r="G3542" s="60"/>
      <c r="H3542" s="46"/>
      <c r="I3542" s="46"/>
      <c r="N3542" s="60"/>
    </row>
    <row r="3543" spans="2:14" x14ac:dyDescent="0.25">
      <c r="B3543" s="46"/>
      <c r="G3543" s="60"/>
      <c r="H3543" s="46"/>
      <c r="I3543" s="46"/>
      <c r="N3543" s="60"/>
    </row>
    <row r="3544" spans="2:14" x14ac:dyDescent="0.25">
      <c r="B3544" s="46"/>
      <c r="G3544" s="60"/>
      <c r="H3544" s="46"/>
      <c r="I3544" s="46"/>
      <c r="N3544" s="60"/>
    </row>
    <row r="3545" spans="2:14" x14ac:dyDescent="0.25">
      <c r="B3545" s="46"/>
      <c r="G3545" s="60"/>
      <c r="H3545" s="46"/>
      <c r="I3545" s="46"/>
      <c r="N3545" s="60"/>
    </row>
    <row r="3546" spans="2:14" x14ac:dyDescent="0.25">
      <c r="B3546" s="46"/>
      <c r="G3546" s="60"/>
      <c r="H3546" s="46"/>
      <c r="I3546" s="46"/>
      <c r="N3546" s="60"/>
    </row>
    <row r="3547" spans="2:14" x14ac:dyDescent="0.25">
      <c r="B3547" s="46"/>
      <c r="G3547" s="60"/>
      <c r="H3547" s="46"/>
      <c r="I3547" s="46"/>
      <c r="N3547" s="60"/>
    </row>
    <row r="3548" spans="2:14" x14ac:dyDescent="0.25">
      <c r="B3548" s="46"/>
      <c r="G3548" s="60"/>
      <c r="H3548" s="46"/>
      <c r="I3548" s="46"/>
      <c r="N3548" s="60"/>
    </row>
    <row r="3549" spans="2:14" x14ac:dyDescent="0.25">
      <c r="B3549" s="46"/>
      <c r="G3549" s="60"/>
      <c r="H3549" s="46"/>
      <c r="I3549" s="46"/>
      <c r="N3549" s="60"/>
    </row>
    <row r="3550" spans="2:14" x14ac:dyDescent="0.25">
      <c r="B3550" s="46"/>
      <c r="G3550" s="60"/>
      <c r="H3550" s="46"/>
      <c r="I3550" s="46"/>
      <c r="N3550" s="60"/>
    </row>
    <row r="3551" spans="2:14" x14ac:dyDescent="0.25">
      <c r="B3551" s="46"/>
      <c r="G3551" s="60"/>
      <c r="H3551" s="46"/>
      <c r="I3551" s="46"/>
      <c r="N3551" s="60"/>
    </row>
    <row r="3552" spans="2:14" x14ac:dyDescent="0.25">
      <c r="B3552" s="46"/>
      <c r="G3552" s="60"/>
      <c r="H3552" s="46"/>
      <c r="I3552" s="46"/>
      <c r="N3552" s="60"/>
    </row>
    <row r="3553" spans="2:14" x14ac:dyDescent="0.25">
      <c r="B3553" s="46"/>
      <c r="G3553" s="60"/>
      <c r="H3553" s="46"/>
      <c r="I3553" s="46"/>
      <c r="N3553" s="60"/>
    </row>
    <row r="3554" spans="2:14" x14ac:dyDescent="0.25">
      <c r="B3554" s="46"/>
      <c r="G3554" s="60"/>
      <c r="H3554" s="46"/>
      <c r="I3554" s="46"/>
      <c r="N3554" s="60"/>
    </row>
    <row r="3555" spans="2:14" x14ac:dyDescent="0.25">
      <c r="B3555" s="46"/>
      <c r="G3555" s="60"/>
      <c r="H3555" s="46"/>
      <c r="I3555" s="46"/>
      <c r="N3555" s="60"/>
    </row>
    <row r="3556" spans="2:14" x14ac:dyDescent="0.25">
      <c r="B3556" s="46"/>
      <c r="G3556" s="60"/>
      <c r="H3556" s="46"/>
      <c r="I3556" s="46"/>
      <c r="N3556" s="60"/>
    </row>
    <row r="3557" spans="2:14" x14ac:dyDescent="0.25">
      <c r="B3557" s="46"/>
      <c r="G3557" s="60"/>
      <c r="H3557" s="46"/>
      <c r="I3557" s="46"/>
      <c r="N3557" s="60"/>
    </row>
    <row r="3558" spans="2:14" x14ac:dyDescent="0.25">
      <c r="B3558" s="46"/>
      <c r="G3558" s="60"/>
      <c r="H3558" s="46"/>
      <c r="I3558" s="46"/>
      <c r="N3558" s="60"/>
    </row>
    <row r="3559" spans="2:14" x14ac:dyDescent="0.25">
      <c r="B3559" s="46"/>
      <c r="G3559" s="60"/>
      <c r="H3559" s="46"/>
      <c r="I3559" s="46"/>
      <c r="N3559" s="60"/>
    </row>
    <row r="3560" spans="2:14" x14ac:dyDescent="0.25">
      <c r="B3560" s="46"/>
      <c r="G3560" s="60"/>
      <c r="H3560" s="46"/>
      <c r="I3560" s="46"/>
      <c r="N3560" s="60"/>
    </row>
    <row r="3561" spans="2:14" x14ac:dyDescent="0.25">
      <c r="B3561" s="46"/>
      <c r="G3561" s="60"/>
      <c r="H3561" s="46"/>
      <c r="I3561" s="46"/>
      <c r="N3561" s="60"/>
    </row>
    <row r="3562" spans="2:14" x14ac:dyDescent="0.25">
      <c r="B3562" s="46"/>
      <c r="G3562" s="60"/>
      <c r="H3562" s="46"/>
      <c r="I3562" s="46"/>
      <c r="N3562" s="60"/>
    </row>
    <row r="3563" spans="2:14" x14ac:dyDescent="0.25">
      <c r="B3563" s="46"/>
      <c r="G3563" s="60"/>
      <c r="H3563" s="46"/>
      <c r="I3563" s="46"/>
      <c r="N3563" s="60"/>
    </row>
    <row r="3564" spans="2:14" x14ac:dyDescent="0.25">
      <c r="B3564" s="46"/>
      <c r="G3564" s="60"/>
      <c r="H3564" s="46"/>
      <c r="I3564" s="46"/>
      <c r="N3564" s="60"/>
    </row>
    <row r="3565" spans="2:14" x14ac:dyDescent="0.25">
      <c r="B3565" s="46"/>
      <c r="G3565" s="60"/>
      <c r="H3565" s="46"/>
      <c r="I3565" s="46"/>
      <c r="N3565" s="60"/>
    </row>
    <row r="3566" spans="2:14" x14ac:dyDescent="0.25">
      <c r="B3566" s="46"/>
      <c r="G3566" s="60"/>
      <c r="H3566" s="46"/>
      <c r="I3566" s="46"/>
      <c r="N3566" s="60"/>
    </row>
    <row r="3567" spans="2:14" x14ac:dyDescent="0.25">
      <c r="B3567" s="46"/>
      <c r="G3567" s="60"/>
      <c r="H3567" s="46"/>
      <c r="I3567" s="46"/>
      <c r="N3567" s="60"/>
    </row>
    <row r="3568" spans="2:14" x14ac:dyDescent="0.25">
      <c r="B3568" s="46"/>
      <c r="G3568" s="60"/>
      <c r="H3568" s="46"/>
      <c r="I3568" s="46"/>
      <c r="N3568" s="60"/>
    </row>
    <row r="3569" spans="2:14" x14ac:dyDescent="0.25">
      <c r="B3569" s="46"/>
      <c r="G3569" s="60"/>
      <c r="H3569" s="46"/>
      <c r="I3569" s="46"/>
      <c r="N3569" s="60"/>
    </row>
    <row r="3570" spans="2:14" x14ac:dyDescent="0.25">
      <c r="B3570" s="46"/>
      <c r="G3570" s="60"/>
      <c r="H3570" s="46"/>
      <c r="I3570" s="46"/>
      <c r="N3570" s="60"/>
    </row>
    <row r="3571" spans="2:14" x14ac:dyDescent="0.25">
      <c r="B3571" s="46"/>
      <c r="G3571" s="60"/>
      <c r="H3571" s="46"/>
      <c r="I3571" s="46"/>
      <c r="N3571" s="60"/>
    </row>
    <row r="3572" spans="2:14" x14ac:dyDescent="0.25">
      <c r="B3572" s="46"/>
      <c r="G3572" s="60"/>
      <c r="H3572" s="46"/>
      <c r="I3572" s="46"/>
      <c r="N3572" s="60"/>
    </row>
    <row r="3573" spans="2:14" x14ac:dyDescent="0.25">
      <c r="B3573" s="46"/>
      <c r="G3573" s="60"/>
      <c r="H3573" s="46"/>
      <c r="I3573" s="46"/>
      <c r="N3573" s="60"/>
    </row>
    <row r="3574" spans="2:14" x14ac:dyDescent="0.25">
      <c r="B3574" s="46"/>
      <c r="G3574" s="60"/>
      <c r="H3574" s="46"/>
      <c r="I3574" s="46"/>
      <c r="N3574" s="60"/>
    </row>
    <row r="3575" spans="2:14" x14ac:dyDescent="0.25">
      <c r="B3575" s="46"/>
      <c r="G3575" s="60"/>
      <c r="H3575" s="46"/>
      <c r="I3575" s="46"/>
      <c r="N3575" s="60"/>
    </row>
    <row r="3576" spans="2:14" x14ac:dyDescent="0.25">
      <c r="B3576" s="46"/>
      <c r="G3576" s="60"/>
      <c r="H3576" s="46"/>
      <c r="I3576" s="46"/>
      <c r="N3576" s="60"/>
    </row>
    <row r="3577" spans="2:14" x14ac:dyDescent="0.25">
      <c r="B3577" s="46"/>
      <c r="G3577" s="60"/>
      <c r="H3577" s="46"/>
      <c r="I3577" s="46"/>
      <c r="N3577" s="60"/>
    </row>
    <row r="3578" spans="2:14" x14ac:dyDescent="0.25">
      <c r="B3578" s="46"/>
      <c r="G3578" s="60"/>
      <c r="H3578" s="46"/>
      <c r="I3578" s="46"/>
      <c r="N3578" s="60"/>
    </row>
    <row r="3579" spans="2:14" x14ac:dyDescent="0.25">
      <c r="B3579" s="46"/>
      <c r="G3579" s="60"/>
      <c r="H3579" s="46"/>
      <c r="I3579" s="46"/>
      <c r="N3579" s="60"/>
    </row>
    <row r="3580" spans="2:14" x14ac:dyDescent="0.25">
      <c r="B3580" s="46"/>
      <c r="G3580" s="60"/>
      <c r="H3580" s="46"/>
      <c r="I3580" s="46"/>
      <c r="N3580" s="60"/>
    </row>
    <row r="3581" spans="2:14" x14ac:dyDescent="0.25">
      <c r="B3581" s="46"/>
      <c r="G3581" s="60"/>
      <c r="H3581" s="46"/>
      <c r="I3581" s="46"/>
      <c r="N3581" s="60"/>
    </row>
    <row r="3582" spans="2:14" x14ac:dyDescent="0.25">
      <c r="B3582" s="46"/>
      <c r="G3582" s="60"/>
      <c r="H3582" s="46"/>
      <c r="I3582" s="46"/>
      <c r="N3582" s="60"/>
    </row>
    <row r="3583" spans="2:14" x14ac:dyDescent="0.25">
      <c r="B3583" s="46"/>
      <c r="G3583" s="60"/>
      <c r="H3583" s="46"/>
      <c r="I3583" s="46"/>
      <c r="N3583" s="60"/>
    </row>
    <row r="3584" spans="2:14" x14ac:dyDescent="0.25">
      <c r="B3584" s="46"/>
      <c r="G3584" s="60"/>
      <c r="H3584" s="46"/>
      <c r="I3584" s="46"/>
      <c r="N3584" s="60"/>
    </row>
    <row r="3585" spans="2:14" x14ac:dyDescent="0.25">
      <c r="B3585" s="46"/>
      <c r="G3585" s="60"/>
      <c r="H3585" s="46"/>
      <c r="I3585" s="46"/>
      <c r="N3585" s="60"/>
    </row>
    <row r="3586" spans="2:14" x14ac:dyDescent="0.25">
      <c r="B3586" s="46"/>
      <c r="G3586" s="60"/>
      <c r="H3586" s="46"/>
      <c r="I3586" s="46"/>
      <c r="N3586" s="60"/>
    </row>
    <row r="3587" spans="2:14" x14ac:dyDescent="0.25">
      <c r="B3587" s="46"/>
      <c r="G3587" s="60"/>
      <c r="H3587" s="46"/>
      <c r="I3587" s="46"/>
      <c r="N3587" s="60"/>
    </row>
    <row r="3588" spans="2:14" x14ac:dyDescent="0.25">
      <c r="B3588" s="46"/>
      <c r="G3588" s="60"/>
      <c r="H3588" s="46"/>
      <c r="I3588" s="46"/>
      <c r="N3588" s="60"/>
    </row>
    <row r="3589" spans="2:14" x14ac:dyDescent="0.25">
      <c r="B3589" s="46"/>
      <c r="G3589" s="60"/>
      <c r="H3589" s="46"/>
      <c r="I3589" s="46"/>
      <c r="N3589" s="60"/>
    </row>
    <row r="3590" spans="2:14" x14ac:dyDescent="0.25">
      <c r="B3590" s="46"/>
      <c r="G3590" s="60"/>
      <c r="H3590" s="46"/>
      <c r="I3590" s="46"/>
      <c r="N3590" s="60"/>
    </row>
    <row r="3591" spans="2:14" x14ac:dyDescent="0.25">
      <c r="B3591" s="46"/>
      <c r="G3591" s="60"/>
      <c r="H3591" s="46"/>
      <c r="I3591" s="46"/>
      <c r="N3591" s="60"/>
    </row>
    <row r="3592" spans="2:14" x14ac:dyDescent="0.25">
      <c r="B3592" s="46"/>
      <c r="G3592" s="60"/>
      <c r="H3592" s="46"/>
      <c r="I3592" s="46"/>
      <c r="N3592" s="60"/>
    </row>
    <row r="3593" spans="2:14" x14ac:dyDescent="0.25">
      <c r="B3593" s="46"/>
      <c r="G3593" s="60"/>
      <c r="H3593" s="46"/>
      <c r="I3593" s="46"/>
      <c r="N3593" s="60"/>
    </row>
    <row r="3594" spans="2:14" x14ac:dyDescent="0.25">
      <c r="B3594" s="46"/>
      <c r="G3594" s="60"/>
      <c r="H3594" s="46"/>
      <c r="I3594" s="46"/>
      <c r="N3594" s="60"/>
    </row>
    <row r="3595" spans="2:14" x14ac:dyDescent="0.25">
      <c r="B3595" s="46"/>
      <c r="G3595" s="60"/>
      <c r="H3595" s="46"/>
      <c r="I3595" s="46"/>
      <c r="N3595" s="60"/>
    </row>
    <row r="3596" spans="2:14" x14ac:dyDescent="0.25">
      <c r="B3596" s="46"/>
      <c r="G3596" s="60"/>
      <c r="H3596" s="46"/>
      <c r="I3596" s="46"/>
      <c r="N3596" s="60"/>
    </row>
    <row r="3597" spans="2:14" x14ac:dyDescent="0.25">
      <c r="B3597" s="46"/>
      <c r="G3597" s="60"/>
      <c r="H3597" s="46"/>
      <c r="I3597" s="46"/>
      <c r="N3597" s="60"/>
    </row>
    <row r="3598" spans="2:14" x14ac:dyDescent="0.25">
      <c r="B3598" s="46"/>
      <c r="G3598" s="60"/>
      <c r="H3598" s="46"/>
      <c r="I3598" s="46"/>
      <c r="N3598" s="60"/>
    </row>
    <row r="3599" spans="2:14" x14ac:dyDescent="0.25">
      <c r="B3599" s="46"/>
      <c r="G3599" s="60"/>
      <c r="H3599" s="46"/>
      <c r="I3599" s="46"/>
      <c r="N3599" s="60"/>
    </row>
    <row r="3600" spans="2:14" x14ac:dyDescent="0.25">
      <c r="B3600" s="46"/>
      <c r="G3600" s="60"/>
      <c r="H3600" s="46"/>
      <c r="I3600" s="46"/>
      <c r="N3600" s="60"/>
    </row>
    <row r="3601" spans="2:14" x14ac:dyDescent="0.25">
      <c r="B3601" s="46"/>
      <c r="G3601" s="60"/>
      <c r="H3601" s="46"/>
      <c r="I3601" s="46"/>
      <c r="N3601" s="60"/>
    </row>
    <row r="3602" spans="2:14" x14ac:dyDescent="0.25">
      <c r="B3602" s="46"/>
      <c r="G3602" s="60"/>
      <c r="H3602" s="46"/>
      <c r="I3602" s="46"/>
      <c r="N3602" s="60"/>
    </row>
    <row r="3603" spans="2:14" x14ac:dyDescent="0.25">
      <c r="B3603" s="46"/>
      <c r="G3603" s="60"/>
      <c r="H3603" s="46"/>
      <c r="I3603" s="46"/>
      <c r="N3603" s="60"/>
    </row>
    <row r="3604" spans="2:14" x14ac:dyDescent="0.25">
      <c r="B3604" s="46"/>
      <c r="G3604" s="60"/>
      <c r="H3604" s="46"/>
      <c r="I3604" s="46"/>
      <c r="N3604" s="60"/>
    </row>
    <row r="3605" spans="2:14" x14ac:dyDescent="0.25">
      <c r="B3605" s="46"/>
      <c r="G3605" s="60"/>
      <c r="H3605" s="46"/>
      <c r="I3605" s="46"/>
      <c r="N3605" s="60"/>
    </row>
    <row r="3606" spans="2:14" x14ac:dyDescent="0.25">
      <c r="B3606" s="46"/>
      <c r="G3606" s="60"/>
      <c r="H3606" s="46"/>
      <c r="I3606" s="46"/>
      <c r="N3606" s="60"/>
    </row>
    <row r="3607" spans="2:14" x14ac:dyDescent="0.25">
      <c r="B3607" s="46"/>
      <c r="G3607" s="60"/>
      <c r="H3607" s="46"/>
      <c r="I3607" s="46"/>
      <c r="N3607" s="60"/>
    </row>
    <row r="3608" spans="2:14" x14ac:dyDescent="0.25">
      <c r="B3608" s="46"/>
      <c r="G3608" s="60"/>
      <c r="H3608" s="46"/>
      <c r="I3608" s="46"/>
      <c r="N3608" s="60"/>
    </row>
    <row r="3609" spans="2:14" x14ac:dyDescent="0.25">
      <c r="B3609" s="46"/>
      <c r="G3609" s="60"/>
      <c r="H3609" s="46"/>
      <c r="I3609" s="46"/>
      <c r="N3609" s="60"/>
    </row>
    <row r="3610" spans="2:14" x14ac:dyDescent="0.25">
      <c r="B3610" s="46"/>
      <c r="G3610" s="60"/>
      <c r="H3610" s="46"/>
      <c r="I3610" s="46"/>
      <c r="N3610" s="60"/>
    </row>
    <row r="3611" spans="2:14" x14ac:dyDescent="0.25">
      <c r="B3611" s="46"/>
      <c r="G3611" s="60"/>
      <c r="H3611" s="46"/>
      <c r="I3611" s="46"/>
      <c r="N3611" s="60"/>
    </row>
    <row r="3612" spans="2:14" x14ac:dyDescent="0.25">
      <c r="B3612" s="46"/>
      <c r="G3612" s="60"/>
      <c r="H3612" s="46"/>
      <c r="I3612" s="46"/>
      <c r="N3612" s="60"/>
    </row>
    <row r="3613" spans="2:14" x14ac:dyDescent="0.25">
      <c r="B3613" s="46"/>
      <c r="G3613" s="60"/>
      <c r="H3613" s="46"/>
      <c r="I3613" s="46"/>
      <c r="N3613" s="60"/>
    </row>
    <row r="3614" spans="2:14" x14ac:dyDescent="0.25">
      <c r="B3614" s="46"/>
      <c r="G3614" s="60"/>
      <c r="H3614" s="46"/>
      <c r="I3614" s="46"/>
      <c r="N3614" s="60"/>
    </row>
    <row r="3615" spans="2:14" x14ac:dyDescent="0.25">
      <c r="B3615" s="46"/>
      <c r="G3615" s="60"/>
      <c r="H3615" s="46"/>
      <c r="I3615" s="46"/>
      <c r="N3615" s="60"/>
    </row>
    <row r="3616" spans="2:14" x14ac:dyDescent="0.25">
      <c r="B3616" s="46"/>
      <c r="G3616" s="60"/>
      <c r="H3616" s="46"/>
      <c r="I3616" s="46"/>
      <c r="N3616" s="60"/>
    </row>
    <row r="3617" spans="2:14" x14ac:dyDescent="0.25">
      <c r="B3617" s="46"/>
      <c r="G3617" s="60"/>
      <c r="H3617" s="46"/>
      <c r="I3617" s="46"/>
      <c r="N3617" s="60"/>
    </row>
    <row r="3618" spans="2:14" x14ac:dyDescent="0.25">
      <c r="B3618" s="46"/>
      <c r="G3618" s="60"/>
      <c r="H3618" s="46"/>
      <c r="I3618" s="46"/>
      <c r="N3618" s="60"/>
    </row>
    <row r="3619" spans="2:14" x14ac:dyDescent="0.25">
      <c r="B3619" s="46"/>
      <c r="G3619" s="60"/>
      <c r="H3619" s="46"/>
      <c r="I3619" s="46"/>
      <c r="N3619" s="60"/>
    </row>
    <row r="3620" spans="2:14" x14ac:dyDescent="0.25">
      <c r="B3620" s="46"/>
      <c r="G3620" s="60"/>
      <c r="H3620" s="46"/>
      <c r="I3620" s="46"/>
      <c r="N3620" s="60"/>
    </row>
    <row r="3621" spans="2:14" x14ac:dyDescent="0.25">
      <c r="B3621" s="46"/>
      <c r="G3621" s="60"/>
      <c r="H3621" s="46"/>
      <c r="I3621" s="46"/>
      <c r="N3621" s="60"/>
    </row>
    <row r="3622" spans="2:14" x14ac:dyDescent="0.25">
      <c r="B3622" s="46"/>
      <c r="G3622" s="60"/>
      <c r="H3622" s="46"/>
      <c r="I3622" s="46"/>
      <c r="N3622" s="60"/>
    </row>
    <row r="3623" spans="2:14" x14ac:dyDescent="0.25">
      <c r="B3623" s="46"/>
      <c r="G3623" s="60"/>
      <c r="H3623" s="46"/>
      <c r="I3623" s="46"/>
      <c r="N3623" s="60"/>
    </row>
    <row r="3624" spans="2:14" x14ac:dyDescent="0.25">
      <c r="B3624" s="46"/>
      <c r="G3624" s="60"/>
      <c r="H3624" s="46"/>
      <c r="I3624" s="46"/>
      <c r="N3624" s="60"/>
    </row>
    <row r="3625" spans="2:14" x14ac:dyDescent="0.25">
      <c r="B3625" s="46"/>
      <c r="G3625" s="60"/>
      <c r="H3625" s="46"/>
      <c r="I3625" s="46"/>
      <c r="N3625" s="60"/>
    </row>
    <row r="3626" spans="2:14" x14ac:dyDescent="0.25">
      <c r="B3626" s="46"/>
      <c r="G3626" s="60"/>
      <c r="H3626" s="46"/>
      <c r="I3626" s="46"/>
      <c r="N3626" s="60"/>
    </row>
    <row r="3627" spans="2:14" x14ac:dyDescent="0.25">
      <c r="B3627" s="46"/>
      <c r="G3627" s="60"/>
      <c r="H3627" s="46"/>
      <c r="I3627" s="46"/>
      <c r="N3627" s="60"/>
    </row>
    <row r="3628" spans="2:14" x14ac:dyDescent="0.25">
      <c r="B3628" s="46"/>
      <c r="G3628" s="60"/>
      <c r="H3628" s="46"/>
      <c r="I3628" s="46"/>
      <c r="N3628" s="60"/>
    </row>
    <row r="3629" spans="2:14" x14ac:dyDescent="0.25">
      <c r="B3629" s="46"/>
      <c r="G3629" s="60"/>
      <c r="H3629" s="46"/>
      <c r="I3629" s="46"/>
      <c r="N3629" s="60"/>
    </row>
    <row r="3630" spans="2:14" x14ac:dyDescent="0.25">
      <c r="B3630" s="46"/>
      <c r="G3630" s="60"/>
      <c r="H3630" s="46"/>
      <c r="I3630" s="46"/>
      <c r="N3630" s="60"/>
    </row>
    <row r="3631" spans="2:14" x14ac:dyDescent="0.25">
      <c r="B3631" s="46"/>
      <c r="G3631" s="60"/>
      <c r="H3631" s="46"/>
      <c r="I3631" s="46"/>
      <c r="N3631" s="60"/>
    </row>
    <row r="3632" spans="2:14" x14ac:dyDescent="0.25">
      <c r="B3632" s="46"/>
      <c r="G3632" s="60"/>
      <c r="H3632" s="46"/>
      <c r="I3632" s="46"/>
      <c r="N3632" s="60"/>
    </row>
    <row r="3633" spans="2:14" x14ac:dyDescent="0.25">
      <c r="B3633" s="46"/>
      <c r="G3633" s="60"/>
      <c r="H3633" s="46"/>
      <c r="I3633" s="46"/>
      <c r="N3633" s="60"/>
    </row>
    <row r="3634" spans="2:14" x14ac:dyDescent="0.25">
      <c r="B3634" s="46"/>
      <c r="G3634" s="60"/>
      <c r="H3634" s="46"/>
      <c r="I3634" s="46"/>
      <c r="N3634" s="60"/>
    </row>
    <row r="3635" spans="2:14" x14ac:dyDescent="0.25">
      <c r="B3635" s="46"/>
      <c r="G3635" s="60"/>
      <c r="H3635" s="46"/>
      <c r="I3635" s="46"/>
      <c r="N3635" s="60"/>
    </row>
    <row r="3636" spans="2:14" x14ac:dyDescent="0.25">
      <c r="B3636" s="46"/>
      <c r="G3636" s="60"/>
      <c r="H3636" s="46"/>
      <c r="I3636" s="46"/>
      <c r="N3636" s="60"/>
    </row>
    <row r="3637" spans="2:14" x14ac:dyDescent="0.25">
      <c r="B3637" s="46"/>
      <c r="G3637" s="60"/>
      <c r="H3637" s="46"/>
      <c r="I3637" s="46"/>
      <c r="N3637" s="60"/>
    </row>
    <row r="3638" spans="2:14" x14ac:dyDescent="0.25">
      <c r="B3638" s="46"/>
      <c r="G3638" s="60"/>
      <c r="H3638" s="46"/>
      <c r="I3638" s="46"/>
      <c r="N3638" s="60"/>
    </row>
    <row r="3639" spans="2:14" x14ac:dyDescent="0.25">
      <c r="B3639" s="46"/>
      <c r="G3639" s="60"/>
      <c r="H3639" s="46"/>
      <c r="I3639" s="46"/>
      <c r="N3639" s="60"/>
    </row>
    <row r="3640" spans="2:14" x14ac:dyDescent="0.25">
      <c r="B3640" s="46"/>
      <c r="G3640" s="60"/>
      <c r="H3640" s="46"/>
      <c r="I3640" s="46"/>
      <c r="N3640" s="60"/>
    </row>
    <row r="3641" spans="2:14" x14ac:dyDescent="0.25">
      <c r="B3641" s="46"/>
      <c r="G3641" s="60"/>
      <c r="H3641" s="46"/>
      <c r="I3641" s="46"/>
      <c r="N3641" s="60"/>
    </row>
    <row r="3642" spans="2:14" x14ac:dyDescent="0.25">
      <c r="B3642" s="46"/>
      <c r="G3642" s="60"/>
      <c r="H3642" s="46"/>
      <c r="I3642" s="46"/>
      <c r="N3642" s="60"/>
    </row>
    <row r="3643" spans="2:14" x14ac:dyDescent="0.25">
      <c r="B3643" s="46"/>
      <c r="G3643" s="60"/>
      <c r="H3643" s="46"/>
      <c r="I3643" s="46"/>
      <c r="N3643" s="60"/>
    </row>
    <row r="3644" spans="2:14" x14ac:dyDescent="0.25">
      <c r="B3644" s="46"/>
      <c r="G3644" s="60"/>
      <c r="H3644" s="46"/>
      <c r="I3644" s="46"/>
      <c r="N3644" s="60"/>
    </row>
    <row r="3645" spans="2:14" x14ac:dyDescent="0.25">
      <c r="B3645" s="46"/>
      <c r="G3645" s="60"/>
      <c r="H3645" s="46"/>
      <c r="I3645" s="46"/>
      <c r="N3645" s="60"/>
    </row>
    <row r="3646" spans="2:14" x14ac:dyDescent="0.25">
      <c r="B3646" s="46"/>
      <c r="G3646" s="60"/>
      <c r="H3646" s="46"/>
      <c r="I3646" s="46"/>
      <c r="N3646" s="60"/>
    </row>
    <row r="3647" spans="2:14" x14ac:dyDescent="0.25">
      <c r="B3647" s="46"/>
      <c r="G3647" s="60"/>
      <c r="H3647" s="46"/>
      <c r="I3647" s="46"/>
      <c r="N3647" s="60"/>
    </row>
    <row r="3648" spans="2:14" x14ac:dyDescent="0.25">
      <c r="B3648" s="46"/>
      <c r="G3648" s="60"/>
      <c r="H3648" s="46"/>
      <c r="I3648" s="46"/>
      <c r="N3648" s="60"/>
    </row>
    <row r="3649" spans="2:14" x14ac:dyDescent="0.25">
      <c r="B3649" s="46"/>
      <c r="G3649" s="60"/>
      <c r="H3649" s="46"/>
      <c r="I3649" s="46"/>
      <c r="N3649" s="60"/>
    </row>
    <row r="3650" spans="2:14" x14ac:dyDescent="0.25">
      <c r="B3650" s="46"/>
      <c r="G3650" s="60"/>
      <c r="H3650" s="46"/>
      <c r="I3650" s="46"/>
      <c r="N3650" s="60"/>
    </row>
    <row r="3651" spans="2:14" x14ac:dyDescent="0.25">
      <c r="B3651" s="46"/>
      <c r="G3651" s="60"/>
      <c r="H3651" s="46"/>
      <c r="I3651" s="46"/>
      <c r="N3651" s="60"/>
    </row>
    <row r="3652" spans="2:14" x14ac:dyDescent="0.25">
      <c r="B3652" s="46"/>
      <c r="G3652" s="60"/>
      <c r="H3652" s="46"/>
      <c r="I3652" s="46"/>
      <c r="N3652" s="60"/>
    </row>
    <row r="3653" spans="2:14" x14ac:dyDescent="0.25">
      <c r="B3653" s="46"/>
      <c r="G3653" s="60"/>
      <c r="H3653" s="46"/>
      <c r="I3653" s="46"/>
      <c r="N3653" s="60"/>
    </row>
    <row r="3654" spans="2:14" x14ac:dyDescent="0.25">
      <c r="B3654" s="46"/>
      <c r="G3654" s="60"/>
      <c r="H3654" s="46"/>
      <c r="I3654" s="46"/>
      <c r="N3654" s="60"/>
    </row>
    <row r="3655" spans="2:14" x14ac:dyDescent="0.25">
      <c r="B3655" s="46"/>
      <c r="G3655" s="60"/>
      <c r="H3655" s="46"/>
      <c r="I3655" s="46"/>
      <c r="N3655" s="60"/>
    </row>
    <row r="3656" spans="2:14" x14ac:dyDescent="0.25">
      <c r="B3656" s="46"/>
      <c r="G3656" s="60"/>
      <c r="H3656" s="46"/>
      <c r="I3656" s="46"/>
      <c r="N3656" s="60"/>
    </row>
    <row r="3657" spans="2:14" x14ac:dyDescent="0.25">
      <c r="B3657" s="46"/>
      <c r="G3657" s="60"/>
      <c r="H3657" s="46"/>
      <c r="I3657" s="46"/>
      <c r="N3657" s="60"/>
    </row>
    <row r="3658" spans="2:14" x14ac:dyDescent="0.25">
      <c r="B3658" s="46"/>
      <c r="G3658" s="60"/>
      <c r="H3658" s="46"/>
      <c r="I3658" s="46"/>
      <c r="N3658" s="60"/>
    </row>
    <row r="3659" spans="2:14" x14ac:dyDescent="0.25">
      <c r="B3659" s="46"/>
      <c r="G3659" s="60"/>
      <c r="H3659" s="46"/>
      <c r="I3659" s="46"/>
      <c r="N3659" s="60"/>
    </row>
    <row r="3660" spans="2:14" x14ac:dyDescent="0.25">
      <c r="B3660" s="46"/>
      <c r="G3660" s="60"/>
      <c r="H3660" s="46"/>
      <c r="I3660" s="46"/>
      <c r="N3660" s="60"/>
    </row>
    <row r="3661" spans="2:14" x14ac:dyDescent="0.25">
      <c r="B3661" s="46"/>
      <c r="G3661" s="60"/>
      <c r="H3661" s="46"/>
      <c r="I3661" s="46"/>
      <c r="N3661" s="60"/>
    </row>
    <row r="3662" spans="2:14" x14ac:dyDescent="0.25">
      <c r="B3662" s="46"/>
      <c r="G3662" s="60"/>
      <c r="H3662" s="46"/>
      <c r="I3662" s="46"/>
      <c r="N3662" s="60"/>
    </row>
    <row r="3663" spans="2:14" x14ac:dyDescent="0.25">
      <c r="B3663" s="46"/>
      <c r="G3663" s="60"/>
      <c r="H3663" s="46"/>
      <c r="I3663" s="46"/>
      <c r="N3663" s="60"/>
    </row>
    <row r="3664" spans="2:14" x14ac:dyDescent="0.25">
      <c r="B3664" s="46"/>
      <c r="G3664" s="60"/>
      <c r="H3664" s="46"/>
      <c r="I3664" s="46"/>
      <c r="N3664" s="60"/>
    </row>
    <row r="3665" spans="2:14" x14ac:dyDescent="0.25">
      <c r="B3665" s="46"/>
      <c r="G3665" s="60"/>
      <c r="H3665" s="46"/>
      <c r="I3665" s="46"/>
      <c r="N3665" s="60"/>
    </row>
    <row r="3666" spans="2:14" x14ac:dyDescent="0.25">
      <c r="B3666" s="46"/>
      <c r="G3666" s="60"/>
      <c r="H3666" s="46"/>
      <c r="I3666" s="46"/>
      <c r="N3666" s="60"/>
    </row>
    <row r="3667" spans="2:14" x14ac:dyDescent="0.25">
      <c r="B3667" s="46"/>
      <c r="G3667" s="60"/>
      <c r="H3667" s="46"/>
      <c r="I3667" s="46"/>
      <c r="N3667" s="60"/>
    </row>
    <row r="3668" spans="2:14" x14ac:dyDescent="0.25">
      <c r="B3668" s="46"/>
      <c r="G3668" s="60"/>
      <c r="H3668" s="46"/>
      <c r="I3668" s="46"/>
      <c r="N3668" s="60"/>
    </row>
    <row r="3669" spans="2:14" x14ac:dyDescent="0.25">
      <c r="B3669" s="46"/>
      <c r="G3669" s="60"/>
      <c r="H3669" s="46"/>
      <c r="I3669" s="46"/>
      <c r="N3669" s="60"/>
    </row>
    <row r="3670" spans="2:14" x14ac:dyDescent="0.25">
      <c r="B3670" s="46"/>
      <c r="G3670" s="60"/>
      <c r="H3670" s="46"/>
      <c r="I3670" s="46"/>
      <c r="N3670" s="60"/>
    </row>
    <row r="3671" spans="2:14" x14ac:dyDescent="0.25">
      <c r="B3671" s="46"/>
      <c r="G3671" s="60"/>
      <c r="H3671" s="46"/>
      <c r="I3671" s="46"/>
      <c r="N3671" s="60"/>
    </row>
    <row r="3672" spans="2:14" x14ac:dyDescent="0.25">
      <c r="B3672" s="46"/>
      <c r="G3672" s="60"/>
      <c r="H3672" s="46"/>
      <c r="I3672" s="46"/>
      <c r="N3672" s="60"/>
    </row>
    <row r="3673" spans="2:14" x14ac:dyDescent="0.25">
      <c r="B3673" s="46"/>
      <c r="G3673" s="60"/>
      <c r="H3673" s="46"/>
      <c r="I3673" s="46"/>
      <c r="N3673" s="60"/>
    </row>
    <row r="3674" spans="2:14" x14ac:dyDescent="0.25">
      <c r="B3674" s="46"/>
      <c r="G3674" s="60"/>
      <c r="H3674" s="46"/>
      <c r="I3674" s="46"/>
      <c r="N3674" s="60"/>
    </row>
    <row r="3675" spans="2:14" x14ac:dyDescent="0.25">
      <c r="B3675" s="46"/>
      <c r="G3675" s="60"/>
      <c r="H3675" s="46"/>
      <c r="I3675" s="46"/>
      <c r="N3675" s="60"/>
    </row>
    <row r="3676" spans="2:14" x14ac:dyDescent="0.25">
      <c r="B3676" s="46"/>
      <c r="G3676" s="60"/>
      <c r="H3676" s="46"/>
      <c r="I3676" s="46"/>
      <c r="N3676" s="60"/>
    </row>
    <row r="3677" spans="2:14" x14ac:dyDescent="0.25">
      <c r="B3677" s="46"/>
      <c r="G3677" s="60"/>
      <c r="H3677" s="46"/>
      <c r="I3677" s="46"/>
      <c r="N3677" s="60"/>
    </row>
    <row r="3678" spans="2:14" x14ac:dyDescent="0.25">
      <c r="B3678" s="46"/>
      <c r="G3678" s="60"/>
      <c r="H3678" s="46"/>
      <c r="I3678" s="46"/>
      <c r="N3678" s="60"/>
    </row>
    <row r="3679" spans="2:14" x14ac:dyDescent="0.25">
      <c r="B3679" s="46"/>
      <c r="G3679" s="60"/>
      <c r="H3679" s="46"/>
      <c r="I3679" s="46"/>
      <c r="N3679" s="60"/>
    </row>
    <row r="3680" spans="2:14" x14ac:dyDescent="0.25">
      <c r="B3680" s="46"/>
      <c r="G3680" s="60"/>
      <c r="H3680" s="46"/>
      <c r="I3680" s="46"/>
      <c r="N3680" s="60"/>
    </row>
    <row r="3681" spans="2:14" x14ac:dyDescent="0.25">
      <c r="B3681" s="46"/>
      <c r="G3681" s="60"/>
      <c r="H3681" s="46"/>
      <c r="I3681" s="46"/>
      <c r="N3681" s="60"/>
    </row>
    <row r="3682" spans="2:14" x14ac:dyDescent="0.25">
      <c r="B3682" s="46"/>
      <c r="G3682" s="60"/>
      <c r="H3682" s="46"/>
      <c r="I3682" s="46"/>
      <c r="N3682" s="60"/>
    </row>
    <row r="3683" spans="2:14" x14ac:dyDescent="0.25">
      <c r="B3683" s="46"/>
      <c r="G3683" s="60"/>
      <c r="H3683" s="46"/>
      <c r="I3683" s="46"/>
      <c r="N3683" s="60"/>
    </row>
    <row r="3684" spans="2:14" x14ac:dyDescent="0.25">
      <c r="B3684" s="46"/>
      <c r="G3684" s="60"/>
      <c r="H3684" s="46"/>
      <c r="I3684" s="46"/>
      <c r="N3684" s="60"/>
    </row>
    <row r="3685" spans="2:14" x14ac:dyDescent="0.25">
      <c r="B3685" s="46"/>
      <c r="G3685" s="60"/>
      <c r="H3685" s="46"/>
      <c r="I3685" s="46"/>
      <c r="N3685" s="60"/>
    </row>
    <row r="3686" spans="2:14" x14ac:dyDescent="0.25">
      <c r="B3686" s="46"/>
      <c r="G3686" s="60"/>
      <c r="H3686" s="46"/>
      <c r="I3686" s="46"/>
      <c r="N3686" s="60"/>
    </row>
    <row r="3687" spans="2:14" x14ac:dyDescent="0.25">
      <c r="B3687" s="46"/>
      <c r="G3687" s="60"/>
      <c r="H3687" s="46"/>
      <c r="I3687" s="46"/>
      <c r="N3687" s="60"/>
    </row>
    <row r="3688" spans="2:14" x14ac:dyDescent="0.25">
      <c r="B3688" s="46"/>
      <c r="G3688" s="60"/>
      <c r="H3688" s="46"/>
      <c r="I3688" s="46"/>
      <c r="N3688" s="60"/>
    </row>
    <row r="3689" spans="2:14" x14ac:dyDescent="0.25">
      <c r="B3689" s="46"/>
      <c r="G3689" s="60"/>
      <c r="H3689" s="46"/>
      <c r="I3689" s="46"/>
      <c r="N3689" s="60"/>
    </row>
    <row r="3690" spans="2:14" x14ac:dyDescent="0.25">
      <c r="B3690" s="46"/>
      <c r="G3690" s="60"/>
      <c r="H3690" s="46"/>
      <c r="I3690" s="46"/>
      <c r="N3690" s="60"/>
    </row>
    <row r="3691" spans="2:14" x14ac:dyDescent="0.25">
      <c r="B3691" s="46"/>
      <c r="G3691" s="60"/>
      <c r="H3691" s="46"/>
      <c r="I3691" s="46"/>
      <c r="N3691" s="60"/>
    </row>
    <row r="3692" spans="2:14" x14ac:dyDescent="0.25">
      <c r="B3692" s="46"/>
      <c r="G3692" s="60"/>
      <c r="H3692" s="46"/>
      <c r="I3692" s="46"/>
      <c r="N3692" s="60"/>
    </row>
    <row r="3693" spans="2:14" x14ac:dyDescent="0.25">
      <c r="B3693" s="46"/>
      <c r="G3693" s="60"/>
      <c r="H3693" s="46"/>
      <c r="I3693" s="46"/>
      <c r="N3693" s="60"/>
    </row>
    <row r="3694" spans="2:14" x14ac:dyDescent="0.25">
      <c r="B3694" s="46"/>
      <c r="G3694" s="60"/>
      <c r="H3694" s="46"/>
      <c r="I3694" s="46"/>
      <c r="N3694" s="60"/>
    </row>
    <row r="3695" spans="2:14" x14ac:dyDescent="0.25">
      <c r="B3695" s="46"/>
      <c r="G3695" s="60"/>
      <c r="H3695" s="46"/>
      <c r="I3695" s="46"/>
      <c r="N3695" s="60"/>
    </row>
    <row r="3696" spans="2:14" x14ac:dyDescent="0.25">
      <c r="B3696" s="46"/>
      <c r="G3696" s="60"/>
      <c r="H3696" s="46"/>
      <c r="I3696" s="46"/>
      <c r="N3696" s="60"/>
    </row>
    <row r="3697" spans="2:14" x14ac:dyDescent="0.25">
      <c r="B3697" s="46"/>
      <c r="G3697" s="60"/>
      <c r="H3697" s="46"/>
      <c r="I3697" s="46"/>
      <c r="N3697" s="60"/>
    </row>
    <row r="3698" spans="2:14" x14ac:dyDescent="0.25">
      <c r="B3698" s="46"/>
      <c r="G3698" s="60"/>
      <c r="H3698" s="46"/>
      <c r="I3698" s="46"/>
      <c r="N3698" s="60"/>
    </row>
    <row r="3699" spans="2:14" x14ac:dyDescent="0.25">
      <c r="B3699" s="46"/>
      <c r="G3699" s="60"/>
      <c r="H3699" s="46"/>
      <c r="I3699" s="46"/>
      <c r="N3699" s="60"/>
    </row>
    <row r="3700" spans="2:14" x14ac:dyDescent="0.25">
      <c r="B3700" s="46"/>
      <c r="G3700" s="60"/>
      <c r="H3700" s="46"/>
      <c r="I3700" s="46"/>
      <c r="N3700" s="60"/>
    </row>
    <row r="3701" spans="2:14" x14ac:dyDescent="0.25">
      <c r="B3701" s="46"/>
      <c r="G3701" s="60"/>
      <c r="H3701" s="46"/>
      <c r="I3701" s="46"/>
      <c r="N3701" s="60"/>
    </row>
    <row r="3702" spans="2:14" x14ac:dyDescent="0.25">
      <c r="B3702" s="46"/>
      <c r="G3702" s="60"/>
      <c r="H3702" s="46"/>
      <c r="I3702" s="46"/>
      <c r="N3702" s="60"/>
    </row>
    <row r="3703" spans="2:14" x14ac:dyDescent="0.25">
      <c r="B3703" s="46"/>
      <c r="G3703" s="60"/>
      <c r="H3703" s="46"/>
      <c r="I3703" s="46"/>
      <c r="N3703" s="60"/>
    </row>
    <row r="3704" spans="2:14" x14ac:dyDescent="0.25">
      <c r="B3704" s="46"/>
      <c r="G3704" s="60"/>
      <c r="H3704" s="46"/>
      <c r="I3704" s="46"/>
      <c r="N3704" s="60"/>
    </row>
    <row r="3705" spans="2:14" x14ac:dyDescent="0.25">
      <c r="B3705" s="46"/>
      <c r="G3705" s="60"/>
      <c r="H3705" s="46"/>
      <c r="I3705" s="46"/>
      <c r="N3705" s="60"/>
    </row>
    <row r="3706" spans="2:14" x14ac:dyDescent="0.25">
      <c r="B3706" s="46"/>
      <c r="G3706" s="60"/>
      <c r="H3706" s="46"/>
      <c r="I3706" s="46"/>
      <c r="N3706" s="60"/>
    </row>
    <row r="3707" spans="2:14" x14ac:dyDescent="0.25">
      <c r="B3707" s="46"/>
      <c r="G3707" s="60"/>
      <c r="H3707" s="46"/>
      <c r="I3707" s="46"/>
      <c r="N3707" s="60"/>
    </row>
    <row r="3708" spans="2:14" x14ac:dyDescent="0.25">
      <c r="B3708" s="46"/>
      <c r="G3708" s="60"/>
      <c r="H3708" s="46"/>
      <c r="I3708" s="46"/>
      <c r="N3708" s="60"/>
    </row>
    <row r="3709" spans="2:14" x14ac:dyDescent="0.25">
      <c r="B3709" s="46"/>
      <c r="G3709" s="60"/>
      <c r="H3709" s="46"/>
      <c r="I3709" s="46"/>
      <c r="N3709" s="60"/>
    </row>
    <row r="3710" spans="2:14" x14ac:dyDescent="0.25">
      <c r="B3710" s="46"/>
      <c r="G3710" s="60"/>
      <c r="H3710" s="46"/>
      <c r="I3710" s="46"/>
      <c r="N3710" s="60"/>
    </row>
    <row r="3711" spans="2:14" x14ac:dyDescent="0.25">
      <c r="B3711" s="46"/>
      <c r="G3711" s="60"/>
      <c r="H3711" s="46"/>
      <c r="I3711" s="46"/>
      <c r="N3711" s="60"/>
    </row>
    <row r="3712" spans="2:14" x14ac:dyDescent="0.25">
      <c r="B3712" s="46"/>
      <c r="G3712" s="60"/>
      <c r="H3712" s="46"/>
      <c r="I3712" s="46"/>
      <c r="N3712" s="60"/>
    </row>
    <row r="3713" spans="2:14" x14ac:dyDescent="0.25">
      <c r="B3713" s="46"/>
      <c r="G3713" s="60"/>
      <c r="H3713" s="46"/>
      <c r="I3713" s="46"/>
      <c r="N3713" s="60"/>
    </row>
    <row r="3714" spans="2:14" x14ac:dyDescent="0.25">
      <c r="B3714" s="46"/>
      <c r="G3714" s="60"/>
      <c r="H3714" s="46"/>
      <c r="I3714" s="46"/>
      <c r="N3714" s="60"/>
    </row>
    <row r="3715" spans="2:14" x14ac:dyDescent="0.25">
      <c r="B3715" s="46"/>
      <c r="G3715" s="60"/>
      <c r="H3715" s="46"/>
      <c r="I3715" s="46"/>
      <c r="N3715" s="60"/>
    </row>
    <row r="3716" spans="2:14" x14ac:dyDescent="0.25">
      <c r="B3716" s="46"/>
      <c r="G3716" s="60"/>
      <c r="H3716" s="46"/>
      <c r="I3716" s="46"/>
      <c r="N3716" s="60"/>
    </row>
    <row r="3717" spans="2:14" x14ac:dyDescent="0.25">
      <c r="B3717" s="46"/>
      <c r="G3717" s="60"/>
      <c r="H3717" s="46"/>
      <c r="I3717" s="46"/>
      <c r="N3717" s="60"/>
    </row>
    <row r="3718" spans="2:14" x14ac:dyDescent="0.25">
      <c r="B3718" s="46"/>
      <c r="G3718" s="60"/>
      <c r="H3718" s="46"/>
      <c r="I3718" s="46"/>
      <c r="N3718" s="60"/>
    </row>
    <row r="3719" spans="2:14" x14ac:dyDescent="0.25">
      <c r="B3719" s="46"/>
      <c r="G3719" s="60"/>
      <c r="H3719" s="46"/>
      <c r="I3719" s="46"/>
      <c r="N3719" s="60"/>
    </row>
    <row r="3720" spans="2:14" x14ac:dyDescent="0.25">
      <c r="B3720" s="46"/>
      <c r="G3720" s="60"/>
      <c r="H3720" s="46"/>
      <c r="I3720" s="46"/>
      <c r="N3720" s="60"/>
    </row>
    <row r="3721" spans="2:14" x14ac:dyDescent="0.25">
      <c r="B3721" s="46"/>
      <c r="G3721" s="60"/>
      <c r="H3721" s="46"/>
      <c r="I3721" s="46"/>
      <c r="N3721" s="60"/>
    </row>
    <row r="3722" spans="2:14" x14ac:dyDescent="0.25">
      <c r="B3722" s="46"/>
      <c r="G3722" s="60"/>
      <c r="H3722" s="46"/>
      <c r="I3722" s="46"/>
      <c r="N3722" s="60"/>
    </row>
    <row r="3723" spans="2:14" x14ac:dyDescent="0.25">
      <c r="B3723" s="46"/>
      <c r="G3723" s="60"/>
      <c r="H3723" s="46"/>
      <c r="I3723" s="46"/>
      <c r="N3723" s="60"/>
    </row>
    <row r="3724" spans="2:14" x14ac:dyDescent="0.25">
      <c r="B3724" s="46"/>
      <c r="G3724" s="60"/>
      <c r="H3724" s="46"/>
      <c r="I3724" s="46"/>
      <c r="N3724" s="60"/>
    </row>
    <row r="3725" spans="2:14" x14ac:dyDescent="0.25">
      <c r="B3725" s="46"/>
      <c r="G3725" s="60"/>
      <c r="H3725" s="46"/>
      <c r="I3725" s="46"/>
      <c r="N3725" s="60"/>
    </row>
    <row r="3726" spans="2:14" x14ac:dyDescent="0.25">
      <c r="B3726" s="46"/>
      <c r="G3726" s="60"/>
      <c r="H3726" s="46"/>
      <c r="I3726" s="46"/>
      <c r="N3726" s="60"/>
    </row>
    <row r="3727" spans="2:14" x14ac:dyDescent="0.25">
      <c r="B3727" s="46"/>
      <c r="G3727" s="60"/>
      <c r="H3727" s="46"/>
      <c r="I3727" s="46"/>
      <c r="N3727" s="60"/>
    </row>
    <row r="3728" spans="2:14" x14ac:dyDescent="0.25">
      <c r="B3728" s="46"/>
      <c r="G3728" s="60"/>
      <c r="H3728" s="46"/>
      <c r="I3728" s="46"/>
      <c r="N3728" s="60"/>
    </row>
    <row r="3729" spans="2:14" x14ac:dyDescent="0.25">
      <c r="B3729" s="46"/>
      <c r="G3729" s="60"/>
      <c r="H3729" s="46"/>
      <c r="I3729" s="46"/>
      <c r="N3729" s="60"/>
    </row>
    <row r="3730" spans="2:14" x14ac:dyDescent="0.25">
      <c r="B3730" s="46"/>
      <c r="G3730" s="60"/>
      <c r="H3730" s="46"/>
      <c r="I3730" s="46"/>
      <c r="N3730" s="60"/>
    </row>
    <row r="3731" spans="2:14" x14ac:dyDescent="0.25">
      <c r="B3731" s="46"/>
      <c r="G3731" s="60"/>
      <c r="H3731" s="46"/>
      <c r="I3731" s="46"/>
      <c r="N3731" s="60"/>
    </row>
    <row r="3732" spans="2:14" x14ac:dyDescent="0.25">
      <c r="B3732" s="46"/>
      <c r="G3732" s="60"/>
      <c r="H3732" s="46"/>
      <c r="I3732" s="46"/>
      <c r="N3732" s="60"/>
    </row>
    <row r="3733" spans="2:14" x14ac:dyDescent="0.25">
      <c r="B3733" s="46"/>
      <c r="G3733" s="60"/>
      <c r="H3733" s="46"/>
      <c r="I3733" s="46"/>
      <c r="N3733" s="60"/>
    </row>
    <row r="3734" spans="2:14" x14ac:dyDescent="0.25">
      <c r="B3734" s="46"/>
      <c r="G3734" s="60"/>
      <c r="H3734" s="46"/>
      <c r="I3734" s="46"/>
      <c r="N3734" s="60"/>
    </row>
    <row r="3735" spans="2:14" x14ac:dyDescent="0.25">
      <c r="B3735" s="46"/>
      <c r="G3735" s="60"/>
      <c r="H3735" s="46"/>
      <c r="I3735" s="46"/>
      <c r="N3735" s="60"/>
    </row>
    <row r="3736" spans="2:14" x14ac:dyDescent="0.25">
      <c r="B3736" s="46"/>
      <c r="G3736" s="60"/>
      <c r="H3736" s="46"/>
      <c r="I3736" s="46"/>
      <c r="N3736" s="60"/>
    </row>
    <row r="3737" spans="2:14" x14ac:dyDescent="0.25">
      <c r="B3737" s="46"/>
      <c r="G3737" s="60"/>
      <c r="H3737" s="46"/>
      <c r="I3737" s="46"/>
      <c r="N3737" s="60"/>
    </row>
    <row r="3738" spans="2:14" x14ac:dyDescent="0.25">
      <c r="B3738" s="46"/>
      <c r="G3738" s="60"/>
      <c r="H3738" s="46"/>
      <c r="I3738" s="46"/>
      <c r="N3738" s="60"/>
    </row>
    <row r="3739" spans="2:14" x14ac:dyDescent="0.25">
      <c r="B3739" s="46"/>
      <c r="G3739" s="60"/>
      <c r="H3739" s="46"/>
      <c r="I3739" s="46"/>
      <c r="N3739" s="60"/>
    </row>
    <row r="3740" spans="2:14" x14ac:dyDescent="0.25">
      <c r="B3740" s="46"/>
      <c r="G3740" s="60"/>
      <c r="H3740" s="46"/>
      <c r="I3740" s="46"/>
      <c r="N3740" s="60"/>
    </row>
    <row r="3741" spans="2:14" x14ac:dyDescent="0.25">
      <c r="B3741" s="46"/>
      <c r="G3741" s="60"/>
      <c r="H3741" s="46"/>
      <c r="I3741" s="46"/>
      <c r="N3741" s="60"/>
    </row>
    <row r="3742" spans="2:14" x14ac:dyDescent="0.25">
      <c r="B3742" s="46"/>
      <c r="G3742" s="60"/>
      <c r="H3742" s="46"/>
      <c r="I3742" s="46"/>
      <c r="N3742" s="60"/>
    </row>
    <row r="3743" spans="2:14" x14ac:dyDescent="0.25">
      <c r="B3743" s="46"/>
      <c r="G3743" s="60"/>
      <c r="H3743" s="46"/>
      <c r="I3743" s="46"/>
      <c r="N3743" s="60"/>
    </row>
    <row r="3744" spans="2:14" x14ac:dyDescent="0.25">
      <c r="B3744" s="46"/>
      <c r="G3744" s="60"/>
      <c r="H3744" s="46"/>
      <c r="I3744" s="46"/>
      <c r="N3744" s="60"/>
    </row>
    <row r="3745" spans="2:14" x14ac:dyDescent="0.25">
      <c r="B3745" s="46"/>
      <c r="G3745" s="60"/>
      <c r="H3745" s="46"/>
      <c r="I3745" s="46"/>
      <c r="N3745" s="60"/>
    </row>
    <row r="3746" spans="2:14" x14ac:dyDescent="0.25">
      <c r="B3746" s="46"/>
      <c r="G3746" s="60"/>
      <c r="H3746" s="46"/>
      <c r="I3746" s="46"/>
      <c r="N3746" s="60"/>
    </row>
    <row r="3747" spans="2:14" x14ac:dyDescent="0.25">
      <c r="B3747" s="46"/>
      <c r="G3747" s="60"/>
      <c r="H3747" s="46"/>
      <c r="I3747" s="46"/>
      <c r="N3747" s="60"/>
    </row>
    <row r="3748" spans="2:14" x14ac:dyDescent="0.25">
      <c r="B3748" s="46"/>
      <c r="G3748" s="60"/>
      <c r="H3748" s="46"/>
      <c r="I3748" s="46"/>
      <c r="N3748" s="60"/>
    </row>
    <row r="3749" spans="2:14" x14ac:dyDescent="0.25">
      <c r="B3749" s="46"/>
      <c r="G3749" s="60"/>
      <c r="H3749" s="46"/>
      <c r="I3749" s="46"/>
      <c r="N3749" s="60"/>
    </row>
    <row r="3750" spans="2:14" x14ac:dyDescent="0.25">
      <c r="B3750" s="46"/>
      <c r="G3750" s="60"/>
      <c r="H3750" s="46"/>
      <c r="I3750" s="46"/>
      <c r="N3750" s="60"/>
    </row>
    <row r="3751" spans="2:14" x14ac:dyDescent="0.25">
      <c r="B3751" s="46"/>
      <c r="G3751" s="60"/>
      <c r="H3751" s="46"/>
      <c r="I3751" s="46"/>
      <c r="N3751" s="60"/>
    </row>
    <row r="3752" spans="2:14" x14ac:dyDescent="0.25">
      <c r="B3752" s="46"/>
      <c r="G3752" s="60"/>
      <c r="H3752" s="46"/>
      <c r="I3752" s="46"/>
      <c r="N3752" s="60"/>
    </row>
    <row r="3753" spans="2:14" x14ac:dyDescent="0.25">
      <c r="B3753" s="46"/>
      <c r="G3753" s="60"/>
      <c r="H3753" s="46"/>
      <c r="I3753" s="46"/>
      <c r="N3753" s="60"/>
    </row>
    <row r="3754" spans="2:14" x14ac:dyDescent="0.25">
      <c r="B3754" s="46"/>
      <c r="G3754" s="60"/>
      <c r="H3754" s="46"/>
      <c r="I3754" s="46"/>
      <c r="N3754" s="60"/>
    </row>
    <row r="3755" spans="2:14" x14ac:dyDescent="0.25">
      <c r="B3755" s="46"/>
      <c r="G3755" s="60"/>
      <c r="H3755" s="46"/>
      <c r="I3755" s="46"/>
      <c r="N3755" s="60"/>
    </row>
    <row r="3756" spans="2:14" x14ac:dyDescent="0.25">
      <c r="B3756" s="46"/>
      <c r="G3756" s="60"/>
      <c r="H3756" s="46"/>
      <c r="I3756" s="46"/>
      <c r="N3756" s="60"/>
    </row>
    <row r="3757" spans="2:14" x14ac:dyDescent="0.25">
      <c r="B3757" s="46"/>
      <c r="G3757" s="60"/>
      <c r="H3757" s="46"/>
      <c r="I3757" s="46"/>
      <c r="N3757" s="60"/>
    </row>
    <row r="3758" spans="2:14" x14ac:dyDescent="0.25">
      <c r="B3758" s="46"/>
      <c r="G3758" s="60"/>
      <c r="H3758" s="46"/>
      <c r="I3758" s="46"/>
      <c r="N3758" s="60"/>
    </row>
    <row r="3759" spans="2:14" x14ac:dyDescent="0.25">
      <c r="B3759" s="46"/>
      <c r="G3759" s="60"/>
      <c r="H3759" s="46"/>
      <c r="I3759" s="46"/>
      <c r="N3759" s="60"/>
    </row>
    <row r="3760" spans="2:14" x14ac:dyDescent="0.25">
      <c r="B3760" s="46"/>
      <c r="G3760" s="60"/>
      <c r="H3760" s="46"/>
      <c r="I3760" s="46"/>
      <c r="N3760" s="60"/>
    </row>
    <row r="3761" spans="2:14" x14ac:dyDescent="0.25">
      <c r="B3761" s="46"/>
      <c r="G3761" s="60"/>
      <c r="H3761" s="46"/>
      <c r="I3761" s="46"/>
      <c r="N3761" s="60"/>
    </row>
    <row r="3762" spans="2:14" x14ac:dyDescent="0.25">
      <c r="B3762" s="46"/>
      <c r="G3762" s="60"/>
      <c r="H3762" s="46"/>
      <c r="I3762" s="46"/>
      <c r="N3762" s="60"/>
    </row>
    <row r="3763" spans="2:14" x14ac:dyDescent="0.25">
      <c r="B3763" s="46"/>
      <c r="G3763" s="60"/>
      <c r="H3763" s="46"/>
      <c r="I3763" s="46"/>
      <c r="N3763" s="60"/>
    </row>
    <row r="3764" spans="2:14" x14ac:dyDescent="0.25">
      <c r="B3764" s="46"/>
      <c r="G3764" s="60"/>
      <c r="H3764" s="46"/>
      <c r="I3764" s="46"/>
      <c r="N3764" s="60"/>
    </row>
    <row r="3765" spans="2:14" x14ac:dyDescent="0.25">
      <c r="B3765" s="46"/>
      <c r="G3765" s="60"/>
      <c r="H3765" s="46"/>
      <c r="I3765" s="46"/>
      <c r="N3765" s="60"/>
    </row>
    <row r="3766" spans="2:14" x14ac:dyDescent="0.25">
      <c r="B3766" s="46"/>
      <c r="G3766" s="60"/>
      <c r="H3766" s="46"/>
      <c r="I3766" s="46"/>
      <c r="N3766" s="60"/>
    </row>
    <row r="3767" spans="2:14" x14ac:dyDescent="0.25">
      <c r="B3767" s="46"/>
      <c r="G3767" s="60"/>
      <c r="H3767" s="46"/>
      <c r="I3767" s="46"/>
      <c r="N3767" s="60"/>
    </row>
    <row r="3768" spans="2:14" x14ac:dyDescent="0.25">
      <c r="B3768" s="46"/>
      <c r="G3768" s="60"/>
      <c r="H3768" s="46"/>
      <c r="I3768" s="46"/>
      <c r="N3768" s="60"/>
    </row>
    <row r="3769" spans="2:14" x14ac:dyDescent="0.25">
      <c r="B3769" s="46"/>
      <c r="G3769" s="60"/>
      <c r="H3769" s="46"/>
      <c r="I3769" s="46"/>
      <c r="N3769" s="60"/>
    </row>
    <row r="3770" spans="2:14" x14ac:dyDescent="0.25">
      <c r="B3770" s="46"/>
      <c r="G3770" s="60"/>
      <c r="H3770" s="46"/>
      <c r="I3770" s="46"/>
      <c r="N3770" s="60"/>
    </row>
    <row r="3771" spans="2:14" x14ac:dyDescent="0.25">
      <c r="B3771" s="46"/>
      <c r="G3771" s="60"/>
      <c r="H3771" s="46"/>
      <c r="I3771" s="46"/>
      <c r="N3771" s="60"/>
    </row>
    <row r="3772" spans="2:14" x14ac:dyDescent="0.25">
      <c r="B3772" s="46"/>
      <c r="G3772" s="60"/>
      <c r="H3772" s="46"/>
      <c r="I3772" s="46"/>
      <c r="N3772" s="60"/>
    </row>
    <row r="3773" spans="2:14" x14ac:dyDescent="0.25">
      <c r="B3773" s="46"/>
      <c r="G3773" s="60"/>
      <c r="H3773" s="46"/>
      <c r="I3773" s="46"/>
      <c r="N3773" s="60"/>
    </row>
    <row r="3774" spans="2:14" x14ac:dyDescent="0.25">
      <c r="B3774" s="46"/>
      <c r="G3774" s="60"/>
      <c r="H3774" s="46"/>
      <c r="I3774" s="46"/>
      <c r="N3774" s="60"/>
    </row>
    <row r="3775" spans="2:14" x14ac:dyDescent="0.25">
      <c r="B3775" s="46"/>
      <c r="G3775" s="60"/>
      <c r="H3775" s="46"/>
      <c r="I3775" s="46"/>
      <c r="N3775" s="60"/>
    </row>
    <row r="3776" spans="2:14" x14ac:dyDescent="0.25">
      <c r="B3776" s="46"/>
      <c r="G3776" s="60"/>
      <c r="H3776" s="46"/>
      <c r="I3776" s="46"/>
      <c r="N3776" s="60"/>
    </row>
    <row r="3777" spans="2:14" x14ac:dyDescent="0.25">
      <c r="B3777" s="46"/>
      <c r="G3777" s="60"/>
      <c r="H3777" s="46"/>
      <c r="I3777" s="46"/>
      <c r="N3777" s="60"/>
    </row>
    <row r="3778" spans="2:14" x14ac:dyDescent="0.25">
      <c r="B3778" s="46"/>
      <c r="G3778" s="60"/>
      <c r="H3778" s="46"/>
      <c r="I3778" s="46"/>
      <c r="N3778" s="60"/>
    </row>
    <row r="3779" spans="2:14" x14ac:dyDescent="0.25">
      <c r="B3779" s="46"/>
      <c r="G3779" s="60"/>
      <c r="H3779" s="46"/>
      <c r="I3779" s="46"/>
      <c r="N3779" s="60"/>
    </row>
    <row r="3780" spans="2:14" x14ac:dyDescent="0.25">
      <c r="B3780" s="46"/>
      <c r="G3780" s="60"/>
      <c r="H3780" s="46"/>
      <c r="I3780" s="46"/>
      <c r="N3780" s="60"/>
    </row>
    <row r="3781" spans="2:14" x14ac:dyDescent="0.25">
      <c r="B3781" s="46"/>
      <c r="G3781" s="60"/>
      <c r="H3781" s="46"/>
      <c r="I3781" s="46"/>
      <c r="N3781" s="60"/>
    </row>
    <row r="3782" spans="2:14" x14ac:dyDescent="0.25">
      <c r="B3782" s="46"/>
      <c r="G3782" s="60"/>
      <c r="H3782" s="46"/>
      <c r="I3782" s="46"/>
      <c r="N3782" s="60"/>
    </row>
    <row r="3783" spans="2:14" x14ac:dyDescent="0.25">
      <c r="B3783" s="46"/>
      <c r="G3783" s="60"/>
      <c r="H3783" s="46"/>
      <c r="I3783" s="46"/>
      <c r="N3783" s="60"/>
    </row>
    <row r="3784" spans="2:14" x14ac:dyDescent="0.25">
      <c r="B3784" s="46"/>
      <c r="G3784" s="60"/>
      <c r="H3784" s="46"/>
      <c r="I3784" s="46"/>
      <c r="N3784" s="60"/>
    </row>
    <row r="3785" spans="2:14" x14ac:dyDescent="0.25">
      <c r="B3785" s="46"/>
      <c r="G3785" s="60"/>
      <c r="H3785" s="46"/>
      <c r="I3785" s="46"/>
      <c r="N3785" s="60"/>
    </row>
    <row r="3786" spans="2:14" x14ac:dyDescent="0.25">
      <c r="B3786" s="46"/>
      <c r="G3786" s="60"/>
      <c r="H3786" s="46"/>
      <c r="I3786" s="46"/>
      <c r="N3786" s="60"/>
    </row>
    <row r="3787" spans="2:14" x14ac:dyDescent="0.25">
      <c r="B3787" s="46"/>
      <c r="G3787" s="60"/>
      <c r="H3787" s="46"/>
      <c r="I3787" s="46"/>
      <c r="N3787" s="60"/>
    </row>
    <row r="3788" spans="2:14" x14ac:dyDescent="0.25">
      <c r="B3788" s="46"/>
      <c r="G3788" s="60"/>
      <c r="H3788" s="46"/>
      <c r="I3788" s="46"/>
      <c r="N3788" s="60"/>
    </row>
    <row r="3789" spans="2:14" x14ac:dyDescent="0.25">
      <c r="B3789" s="46"/>
      <c r="G3789" s="60"/>
      <c r="H3789" s="46"/>
      <c r="I3789" s="46"/>
      <c r="N3789" s="60"/>
    </row>
    <row r="3790" spans="2:14" x14ac:dyDescent="0.25">
      <c r="B3790" s="46"/>
      <c r="G3790" s="60"/>
      <c r="H3790" s="46"/>
      <c r="I3790" s="46"/>
      <c r="N3790" s="60"/>
    </row>
    <row r="3791" spans="2:14" x14ac:dyDescent="0.25">
      <c r="B3791" s="46"/>
      <c r="G3791" s="60"/>
      <c r="H3791" s="46"/>
      <c r="I3791" s="46"/>
      <c r="N3791" s="60"/>
    </row>
    <row r="3792" spans="2:14" x14ac:dyDescent="0.25">
      <c r="B3792" s="46"/>
      <c r="G3792" s="60"/>
      <c r="H3792" s="46"/>
      <c r="I3792" s="46"/>
      <c r="N3792" s="60"/>
    </row>
    <row r="3793" spans="2:14" x14ac:dyDescent="0.25">
      <c r="B3793" s="46"/>
      <c r="G3793" s="60"/>
      <c r="H3793" s="46"/>
      <c r="I3793" s="46"/>
      <c r="N3793" s="60"/>
    </row>
    <row r="3794" spans="2:14" x14ac:dyDescent="0.25">
      <c r="B3794" s="46"/>
      <c r="G3794" s="60"/>
      <c r="H3794" s="46"/>
      <c r="I3794" s="46"/>
      <c r="N3794" s="60"/>
    </row>
    <row r="3795" spans="2:14" x14ac:dyDescent="0.25">
      <c r="B3795" s="46"/>
      <c r="G3795" s="60"/>
      <c r="H3795" s="46"/>
      <c r="I3795" s="46"/>
      <c r="N3795" s="60"/>
    </row>
    <row r="3796" spans="2:14" x14ac:dyDescent="0.25">
      <c r="B3796" s="46"/>
      <c r="G3796" s="60"/>
      <c r="H3796" s="46"/>
      <c r="I3796" s="46"/>
      <c r="N3796" s="60"/>
    </row>
    <row r="3797" spans="2:14" x14ac:dyDescent="0.25">
      <c r="B3797" s="46"/>
      <c r="G3797" s="60"/>
      <c r="H3797" s="46"/>
      <c r="I3797" s="46"/>
      <c r="N3797" s="60"/>
    </row>
    <row r="3798" spans="2:14" x14ac:dyDescent="0.25">
      <c r="B3798" s="46"/>
      <c r="G3798" s="60"/>
      <c r="H3798" s="46"/>
      <c r="I3798" s="46"/>
      <c r="N3798" s="60"/>
    </row>
    <row r="3799" spans="2:14" x14ac:dyDescent="0.25">
      <c r="B3799" s="46"/>
      <c r="G3799" s="60"/>
      <c r="H3799" s="46"/>
      <c r="I3799" s="46"/>
      <c r="N3799" s="60"/>
    </row>
    <row r="3800" spans="2:14" x14ac:dyDescent="0.25">
      <c r="B3800" s="46"/>
      <c r="G3800" s="60"/>
      <c r="H3800" s="46"/>
      <c r="I3800" s="46"/>
      <c r="N3800" s="60"/>
    </row>
    <row r="3801" spans="2:14" x14ac:dyDescent="0.25">
      <c r="B3801" s="46"/>
      <c r="G3801" s="60"/>
      <c r="H3801" s="46"/>
      <c r="I3801" s="46"/>
      <c r="N3801" s="60"/>
    </row>
    <row r="3802" spans="2:14" x14ac:dyDescent="0.25">
      <c r="B3802" s="46"/>
      <c r="G3802" s="60"/>
      <c r="H3802" s="46"/>
      <c r="I3802" s="46"/>
      <c r="N3802" s="60"/>
    </row>
    <row r="3803" spans="2:14" x14ac:dyDescent="0.25">
      <c r="B3803" s="46"/>
      <c r="G3803" s="60"/>
      <c r="H3803" s="46"/>
      <c r="I3803" s="46"/>
      <c r="N3803" s="60"/>
    </row>
    <row r="3804" spans="2:14" x14ac:dyDescent="0.25">
      <c r="B3804" s="46"/>
      <c r="G3804" s="60"/>
      <c r="H3804" s="46"/>
      <c r="I3804" s="46"/>
      <c r="N3804" s="60"/>
    </row>
    <row r="3805" spans="2:14" x14ac:dyDescent="0.25">
      <c r="B3805" s="46"/>
      <c r="G3805" s="60"/>
      <c r="H3805" s="46"/>
      <c r="I3805" s="46"/>
      <c r="N3805" s="60"/>
    </row>
    <row r="3806" spans="2:14" x14ac:dyDescent="0.25">
      <c r="B3806" s="46"/>
      <c r="G3806" s="60"/>
      <c r="H3806" s="46"/>
      <c r="I3806" s="46"/>
      <c r="N3806" s="60"/>
    </row>
    <row r="3807" spans="2:14" x14ac:dyDescent="0.25">
      <c r="B3807" s="46"/>
      <c r="G3807" s="60"/>
      <c r="H3807" s="46"/>
      <c r="I3807" s="46"/>
      <c r="N3807" s="60"/>
    </row>
    <row r="3808" spans="2:14" x14ac:dyDescent="0.25">
      <c r="B3808" s="46"/>
      <c r="G3808" s="60"/>
      <c r="H3808" s="46"/>
      <c r="I3808" s="46"/>
      <c r="N3808" s="60"/>
    </row>
    <row r="3809" spans="2:14" x14ac:dyDescent="0.25">
      <c r="B3809" s="46"/>
      <c r="G3809" s="60"/>
      <c r="H3809" s="46"/>
      <c r="I3809" s="46"/>
      <c r="N3809" s="60"/>
    </row>
    <row r="3810" spans="2:14" x14ac:dyDescent="0.25">
      <c r="B3810" s="46"/>
      <c r="G3810" s="60"/>
      <c r="H3810" s="46"/>
      <c r="I3810" s="46"/>
      <c r="N3810" s="60"/>
    </row>
    <row r="3811" spans="2:14" x14ac:dyDescent="0.25">
      <c r="B3811" s="46"/>
      <c r="G3811" s="60"/>
      <c r="H3811" s="46"/>
      <c r="I3811" s="46"/>
      <c r="N3811" s="60"/>
    </row>
    <row r="3812" spans="2:14" x14ac:dyDescent="0.25">
      <c r="B3812" s="46"/>
      <c r="G3812" s="60"/>
      <c r="H3812" s="46"/>
      <c r="I3812" s="46"/>
      <c r="N3812" s="60"/>
    </row>
    <row r="3813" spans="2:14" x14ac:dyDescent="0.25">
      <c r="B3813" s="46"/>
      <c r="G3813" s="60"/>
      <c r="H3813" s="46"/>
      <c r="I3813" s="46"/>
      <c r="N3813" s="60"/>
    </row>
    <row r="3814" spans="2:14" x14ac:dyDescent="0.25">
      <c r="B3814" s="46"/>
      <c r="G3814" s="60"/>
      <c r="H3814" s="46"/>
      <c r="I3814" s="46"/>
      <c r="N3814" s="60"/>
    </row>
    <row r="3815" spans="2:14" x14ac:dyDescent="0.25">
      <c r="B3815" s="46"/>
      <c r="G3815" s="60"/>
      <c r="H3815" s="46"/>
      <c r="I3815" s="46"/>
      <c r="N3815" s="60"/>
    </row>
    <row r="3816" spans="2:14" x14ac:dyDescent="0.25">
      <c r="B3816" s="46"/>
      <c r="G3816" s="60"/>
      <c r="H3816" s="46"/>
      <c r="I3816" s="46"/>
      <c r="N3816" s="60"/>
    </row>
    <row r="3817" spans="2:14" x14ac:dyDescent="0.25">
      <c r="B3817" s="46"/>
      <c r="G3817" s="60"/>
      <c r="H3817" s="46"/>
      <c r="I3817" s="46"/>
      <c r="N3817" s="60"/>
    </row>
    <row r="3818" spans="2:14" x14ac:dyDescent="0.25">
      <c r="B3818" s="46"/>
      <c r="G3818" s="60"/>
      <c r="H3818" s="46"/>
      <c r="I3818" s="46"/>
      <c r="N3818" s="60"/>
    </row>
    <row r="3819" spans="2:14" x14ac:dyDescent="0.25">
      <c r="B3819" s="46"/>
      <c r="G3819" s="60"/>
      <c r="H3819" s="46"/>
      <c r="I3819" s="46"/>
      <c r="N3819" s="60"/>
    </row>
    <row r="3820" spans="2:14" x14ac:dyDescent="0.25">
      <c r="B3820" s="46"/>
      <c r="G3820" s="60"/>
      <c r="H3820" s="46"/>
      <c r="I3820" s="46"/>
      <c r="N3820" s="60"/>
    </row>
    <row r="3821" spans="2:14" x14ac:dyDescent="0.25">
      <c r="B3821" s="46"/>
      <c r="G3821" s="60"/>
      <c r="H3821" s="46"/>
      <c r="I3821" s="46"/>
      <c r="N3821" s="60"/>
    </row>
    <row r="3822" spans="2:14" x14ac:dyDescent="0.25">
      <c r="B3822" s="46"/>
      <c r="G3822" s="60"/>
      <c r="H3822" s="46"/>
      <c r="I3822" s="46"/>
      <c r="N3822" s="60"/>
    </row>
    <row r="3823" spans="2:14" x14ac:dyDescent="0.25">
      <c r="B3823" s="46"/>
      <c r="G3823" s="60"/>
      <c r="H3823" s="46"/>
      <c r="I3823" s="46"/>
      <c r="N3823" s="60"/>
    </row>
    <row r="3824" spans="2:14" x14ac:dyDescent="0.25">
      <c r="B3824" s="46"/>
      <c r="G3824" s="60"/>
      <c r="H3824" s="46"/>
      <c r="I3824" s="46"/>
      <c r="N3824" s="60"/>
    </row>
    <row r="3825" spans="2:14" x14ac:dyDescent="0.25">
      <c r="B3825" s="46"/>
      <c r="G3825" s="60"/>
      <c r="H3825" s="46"/>
      <c r="I3825" s="46"/>
      <c r="N3825" s="60"/>
    </row>
    <row r="3826" spans="2:14" x14ac:dyDescent="0.25">
      <c r="B3826" s="46"/>
      <c r="G3826" s="60"/>
      <c r="H3826" s="46"/>
      <c r="I3826" s="46"/>
      <c r="N3826" s="60"/>
    </row>
    <row r="3827" spans="2:14" x14ac:dyDescent="0.25">
      <c r="B3827" s="46"/>
      <c r="G3827" s="60"/>
      <c r="H3827" s="46"/>
      <c r="I3827" s="46"/>
      <c r="N3827" s="60"/>
    </row>
    <row r="3828" spans="2:14" x14ac:dyDescent="0.25">
      <c r="B3828" s="46"/>
      <c r="G3828" s="60"/>
      <c r="H3828" s="46"/>
      <c r="I3828" s="46"/>
      <c r="N3828" s="60"/>
    </row>
    <row r="3829" spans="2:14" x14ac:dyDescent="0.25">
      <c r="B3829" s="46"/>
      <c r="G3829" s="60"/>
      <c r="H3829" s="46"/>
      <c r="I3829" s="46"/>
      <c r="N3829" s="60"/>
    </row>
    <row r="3830" spans="2:14" x14ac:dyDescent="0.25">
      <c r="B3830" s="46"/>
      <c r="G3830" s="60"/>
      <c r="H3830" s="46"/>
      <c r="I3830" s="46"/>
      <c r="N3830" s="60"/>
    </row>
    <row r="3831" spans="2:14" x14ac:dyDescent="0.25">
      <c r="B3831" s="46"/>
      <c r="G3831" s="60"/>
      <c r="H3831" s="46"/>
      <c r="I3831" s="46"/>
      <c r="N3831" s="60"/>
    </row>
    <row r="3832" spans="2:14" x14ac:dyDescent="0.25">
      <c r="B3832" s="46"/>
      <c r="G3832" s="60"/>
      <c r="H3832" s="46"/>
      <c r="I3832" s="46"/>
      <c r="N3832" s="60"/>
    </row>
    <row r="3833" spans="2:14" x14ac:dyDescent="0.25">
      <c r="B3833" s="46"/>
      <c r="G3833" s="60"/>
      <c r="H3833" s="46"/>
      <c r="I3833" s="46"/>
      <c r="N3833" s="60"/>
    </row>
    <row r="3834" spans="2:14" x14ac:dyDescent="0.25">
      <c r="B3834" s="46"/>
      <c r="G3834" s="60"/>
      <c r="H3834" s="46"/>
      <c r="I3834" s="46"/>
      <c r="N3834" s="60"/>
    </row>
    <row r="3835" spans="2:14" x14ac:dyDescent="0.25">
      <c r="B3835" s="46"/>
      <c r="G3835" s="60"/>
      <c r="H3835" s="46"/>
      <c r="I3835" s="46"/>
      <c r="N3835" s="60"/>
    </row>
    <row r="3836" spans="2:14" x14ac:dyDescent="0.25">
      <c r="B3836" s="46"/>
      <c r="G3836" s="60"/>
      <c r="H3836" s="46"/>
      <c r="I3836" s="46"/>
      <c r="N3836" s="60"/>
    </row>
    <row r="3837" spans="2:14" x14ac:dyDescent="0.25">
      <c r="B3837" s="46"/>
      <c r="G3837" s="60"/>
      <c r="H3837" s="46"/>
      <c r="I3837" s="46"/>
      <c r="N3837" s="60"/>
    </row>
    <row r="3838" spans="2:14" x14ac:dyDescent="0.25">
      <c r="B3838" s="46"/>
      <c r="G3838" s="60"/>
      <c r="H3838" s="46"/>
      <c r="I3838" s="46"/>
      <c r="N3838" s="60"/>
    </row>
    <row r="3839" spans="2:14" x14ac:dyDescent="0.25">
      <c r="B3839" s="46"/>
      <c r="G3839" s="60"/>
      <c r="H3839" s="46"/>
      <c r="I3839" s="46"/>
      <c r="N3839" s="60"/>
    </row>
    <row r="3840" spans="2:14" x14ac:dyDescent="0.25">
      <c r="B3840" s="46"/>
      <c r="G3840" s="60"/>
      <c r="H3840" s="46"/>
      <c r="I3840" s="46"/>
      <c r="N3840" s="60"/>
    </row>
    <row r="3841" spans="2:14" x14ac:dyDescent="0.25">
      <c r="B3841" s="46"/>
      <c r="G3841" s="60"/>
      <c r="H3841" s="46"/>
      <c r="I3841" s="46"/>
      <c r="N3841" s="60"/>
    </row>
    <row r="3842" spans="2:14" x14ac:dyDescent="0.25">
      <c r="B3842" s="46"/>
      <c r="G3842" s="60"/>
      <c r="H3842" s="46"/>
      <c r="I3842" s="46"/>
      <c r="N3842" s="60"/>
    </row>
    <row r="3843" spans="2:14" x14ac:dyDescent="0.25">
      <c r="B3843" s="46"/>
      <c r="G3843" s="60"/>
      <c r="H3843" s="46"/>
      <c r="I3843" s="46"/>
      <c r="N3843" s="60"/>
    </row>
    <row r="3844" spans="2:14" x14ac:dyDescent="0.25">
      <c r="B3844" s="46"/>
      <c r="G3844" s="60"/>
      <c r="H3844" s="46"/>
      <c r="I3844" s="46"/>
      <c r="N3844" s="60"/>
    </row>
    <row r="3845" spans="2:14" x14ac:dyDescent="0.25">
      <c r="B3845" s="46"/>
      <c r="G3845" s="60"/>
      <c r="H3845" s="46"/>
      <c r="I3845" s="46"/>
      <c r="N3845" s="60"/>
    </row>
    <row r="3846" spans="2:14" x14ac:dyDescent="0.25">
      <c r="B3846" s="46"/>
      <c r="G3846" s="60"/>
      <c r="H3846" s="46"/>
      <c r="I3846" s="46"/>
      <c r="N3846" s="60"/>
    </row>
    <row r="3847" spans="2:14" x14ac:dyDescent="0.25">
      <c r="B3847" s="46"/>
      <c r="G3847" s="60"/>
      <c r="H3847" s="46"/>
      <c r="I3847" s="46"/>
      <c r="N3847" s="60"/>
    </row>
    <row r="3848" spans="2:14" x14ac:dyDescent="0.25">
      <c r="B3848" s="46"/>
      <c r="G3848" s="60"/>
      <c r="H3848" s="46"/>
      <c r="I3848" s="46"/>
      <c r="N3848" s="60"/>
    </row>
    <row r="3849" spans="2:14" x14ac:dyDescent="0.25">
      <c r="B3849" s="46"/>
      <c r="G3849" s="60"/>
      <c r="H3849" s="46"/>
      <c r="I3849" s="46"/>
      <c r="N3849" s="60"/>
    </row>
    <row r="3850" spans="2:14" x14ac:dyDescent="0.25">
      <c r="B3850" s="46"/>
      <c r="G3850" s="60"/>
      <c r="H3850" s="46"/>
      <c r="I3850" s="46"/>
      <c r="N3850" s="60"/>
    </row>
    <row r="3851" spans="2:14" x14ac:dyDescent="0.25">
      <c r="B3851" s="46"/>
      <c r="G3851" s="60"/>
      <c r="H3851" s="46"/>
      <c r="I3851" s="46"/>
      <c r="N3851" s="60"/>
    </row>
    <row r="3852" spans="2:14" x14ac:dyDescent="0.25">
      <c r="B3852" s="46"/>
      <c r="G3852" s="60"/>
      <c r="H3852" s="46"/>
      <c r="I3852" s="46"/>
      <c r="N3852" s="60"/>
    </row>
    <row r="3853" spans="2:14" x14ac:dyDescent="0.25">
      <c r="B3853" s="46"/>
      <c r="G3853" s="60"/>
      <c r="H3853" s="46"/>
      <c r="I3853" s="46"/>
      <c r="N3853" s="60"/>
    </row>
    <row r="3854" spans="2:14" x14ac:dyDescent="0.25">
      <c r="B3854" s="46"/>
      <c r="G3854" s="60"/>
      <c r="H3854" s="46"/>
      <c r="I3854" s="46"/>
      <c r="N3854" s="60"/>
    </row>
    <row r="3855" spans="2:14" x14ac:dyDescent="0.25">
      <c r="B3855" s="46"/>
      <c r="G3855" s="60"/>
      <c r="H3855" s="46"/>
      <c r="I3855" s="46"/>
      <c r="N3855" s="60"/>
    </row>
    <row r="3856" spans="2:14" x14ac:dyDescent="0.25">
      <c r="B3856" s="46"/>
      <c r="G3856" s="60"/>
      <c r="H3856" s="46"/>
      <c r="I3856" s="46"/>
      <c r="N3856" s="60"/>
    </row>
    <row r="3857" spans="2:14" x14ac:dyDescent="0.25">
      <c r="B3857" s="46"/>
      <c r="G3857" s="60"/>
      <c r="H3857" s="46"/>
      <c r="I3857" s="46"/>
      <c r="N3857" s="60"/>
    </row>
    <row r="3858" spans="2:14" x14ac:dyDescent="0.25">
      <c r="B3858" s="46"/>
      <c r="G3858" s="60"/>
      <c r="H3858" s="46"/>
      <c r="I3858" s="46"/>
      <c r="N3858" s="60"/>
    </row>
    <row r="3859" spans="2:14" x14ac:dyDescent="0.25">
      <c r="B3859" s="46"/>
      <c r="G3859" s="60"/>
      <c r="H3859" s="46"/>
      <c r="I3859" s="46"/>
      <c r="N3859" s="60"/>
    </row>
    <row r="3860" spans="2:14" x14ac:dyDescent="0.25">
      <c r="B3860" s="46"/>
      <c r="G3860" s="60"/>
      <c r="H3860" s="46"/>
      <c r="I3860" s="46"/>
      <c r="N3860" s="60"/>
    </row>
    <row r="3861" spans="2:14" x14ac:dyDescent="0.25">
      <c r="B3861" s="46"/>
      <c r="G3861" s="60"/>
      <c r="H3861" s="46"/>
      <c r="I3861" s="46"/>
      <c r="N3861" s="60"/>
    </row>
    <row r="3862" spans="2:14" x14ac:dyDescent="0.25">
      <c r="B3862" s="46"/>
      <c r="G3862" s="60"/>
      <c r="H3862" s="46"/>
      <c r="I3862" s="46"/>
      <c r="N3862" s="60"/>
    </row>
    <row r="3863" spans="2:14" x14ac:dyDescent="0.25">
      <c r="B3863" s="46"/>
      <c r="G3863" s="60"/>
      <c r="H3863" s="46"/>
      <c r="I3863" s="46"/>
      <c r="N3863" s="60"/>
    </row>
    <row r="3864" spans="2:14" x14ac:dyDescent="0.25">
      <c r="B3864" s="46"/>
      <c r="G3864" s="60"/>
      <c r="H3864" s="46"/>
      <c r="I3864" s="46"/>
      <c r="N3864" s="60"/>
    </row>
    <row r="3865" spans="2:14" x14ac:dyDescent="0.25">
      <c r="B3865" s="46"/>
      <c r="G3865" s="60"/>
      <c r="H3865" s="46"/>
      <c r="I3865" s="46"/>
      <c r="N3865" s="60"/>
    </row>
    <row r="3866" spans="2:14" x14ac:dyDescent="0.25">
      <c r="B3866" s="46"/>
      <c r="G3866" s="60"/>
      <c r="H3866" s="46"/>
      <c r="I3866" s="46"/>
      <c r="N3866" s="60"/>
    </row>
    <row r="3867" spans="2:14" x14ac:dyDescent="0.25">
      <c r="B3867" s="46"/>
      <c r="G3867" s="60"/>
      <c r="H3867" s="46"/>
      <c r="I3867" s="46"/>
      <c r="N3867" s="60"/>
    </row>
    <row r="3868" spans="2:14" x14ac:dyDescent="0.25">
      <c r="B3868" s="46"/>
      <c r="G3868" s="60"/>
      <c r="H3868" s="46"/>
      <c r="I3868" s="46"/>
      <c r="N3868" s="60"/>
    </row>
    <row r="3869" spans="2:14" x14ac:dyDescent="0.25">
      <c r="B3869" s="46"/>
      <c r="G3869" s="60"/>
      <c r="H3869" s="46"/>
      <c r="I3869" s="46"/>
      <c r="N3869" s="60"/>
    </row>
    <row r="3870" spans="2:14" x14ac:dyDescent="0.25">
      <c r="B3870" s="46"/>
      <c r="G3870" s="60"/>
      <c r="H3870" s="46"/>
      <c r="I3870" s="46"/>
      <c r="N3870" s="60"/>
    </row>
    <row r="3871" spans="2:14" x14ac:dyDescent="0.25">
      <c r="B3871" s="46"/>
      <c r="G3871" s="60"/>
      <c r="H3871" s="46"/>
      <c r="I3871" s="46"/>
      <c r="N3871" s="60"/>
    </row>
    <row r="3872" spans="2:14" x14ac:dyDescent="0.25">
      <c r="B3872" s="46"/>
      <c r="G3872" s="60"/>
      <c r="H3872" s="46"/>
      <c r="I3872" s="46"/>
      <c r="N3872" s="60"/>
    </row>
    <row r="3873" spans="2:14" x14ac:dyDescent="0.25">
      <c r="B3873" s="46"/>
      <c r="G3873" s="60"/>
      <c r="H3873" s="46"/>
      <c r="I3873" s="46"/>
      <c r="N3873" s="60"/>
    </row>
    <row r="3874" spans="2:14" x14ac:dyDescent="0.25">
      <c r="B3874" s="46"/>
      <c r="G3874" s="60"/>
      <c r="H3874" s="46"/>
      <c r="I3874" s="46"/>
      <c r="N3874" s="60"/>
    </row>
    <row r="3875" spans="2:14" x14ac:dyDescent="0.25">
      <c r="B3875" s="46"/>
      <c r="G3875" s="60"/>
      <c r="H3875" s="46"/>
      <c r="I3875" s="46"/>
      <c r="N3875" s="60"/>
    </row>
    <row r="3876" spans="2:14" x14ac:dyDescent="0.25">
      <c r="B3876" s="46"/>
      <c r="G3876" s="60"/>
      <c r="H3876" s="46"/>
      <c r="I3876" s="46"/>
      <c r="N3876" s="60"/>
    </row>
    <row r="3877" spans="2:14" x14ac:dyDescent="0.25">
      <c r="B3877" s="46"/>
      <c r="G3877" s="60"/>
      <c r="H3877" s="46"/>
      <c r="I3877" s="46"/>
      <c r="N3877" s="60"/>
    </row>
    <row r="3878" spans="2:14" x14ac:dyDescent="0.25">
      <c r="B3878" s="46"/>
      <c r="G3878" s="60"/>
      <c r="H3878" s="46"/>
      <c r="I3878" s="46"/>
      <c r="N3878" s="60"/>
    </row>
    <row r="3879" spans="2:14" x14ac:dyDescent="0.25">
      <c r="B3879" s="46"/>
      <c r="G3879" s="60"/>
      <c r="H3879" s="46"/>
      <c r="I3879" s="46"/>
      <c r="N3879" s="60"/>
    </row>
    <row r="3880" spans="2:14" x14ac:dyDescent="0.25">
      <c r="B3880" s="46"/>
      <c r="G3880" s="60"/>
      <c r="H3880" s="46"/>
      <c r="I3880" s="46"/>
      <c r="N3880" s="60"/>
    </row>
    <row r="3881" spans="2:14" x14ac:dyDescent="0.25">
      <c r="B3881" s="46"/>
      <c r="G3881" s="60"/>
      <c r="H3881" s="46"/>
      <c r="I3881" s="46"/>
      <c r="N3881" s="60"/>
    </row>
    <row r="3882" spans="2:14" x14ac:dyDescent="0.25">
      <c r="B3882" s="46"/>
      <c r="G3882" s="60"/>
      <c r="H3882" s="46"/>
      <c r="I3882" s="46"/>
      <c r="N3882" s="60"/>
    </row>
    <row r="3883" spans="2:14" x14ac:dyDescent="0.25">
      <c r="B3883" s="46"/>
      <c r="G3883" s="60"/>
      <c r="H3883" s="46"/>
      <c r="I3883" s="46"/>
      <c r="N3883" s="60"/>
    </row>
    <row r="3884" spans="2:14" x14ac:dyDescent="0.25">
      <c r="B3884" s="46"/>
      <c r="G3884" s="60"/>
      <c r="H3884" s="46"/>
      <c r="I3884" s="46"/>
      <c r="N3884" s="60"/>
    </row>
    <row r="3885" spans="2:14" x14ac:dyDescent="0.25">
      <c r="B3885" s="46"/>
      <c r="G3885" s="60"/>
      <c r="H3885" s="46"/>
      <c r="I3885" s="46"/>
      <c r="N3885" s="60"/>
    </row>
    <row r="3886" spans="2:14" x14ac:dyDescent="0.25">
      <c r="B3886" s="46"/>
      <c r="G3886" s="60"/>
      <c r="H3886" s="46"/>
      <c r="I3886" s="46"/>
      <c r="N3886" s="60"/>
    </row>
    <row r="3887" spans="2:14" x14ac:dyDescent="0.25">
      <c r="B3887" s="46"/>
      <c r="G3887" s="60"/>
      <c r="H3887" s="46"/>
      <c r="I3887" s="46"/>
      <c r="N3887" s="60"/>
    </row>
    <row r="3888" spans="2:14" x14ac:dyDescent="0.25">
      <c r="B3888" s="46"/>
      <c r="G3888" s="60"/>
      <c r="H3888" s="46"/>
      <c r="I3888" s="46"/>
      <c r="N3888" s="60"/>
    </row>
    <row r="3889" spans="2:14" x14ac:dyDescent="0.25">
      <c r="B3889" s="46"/>
      <c r="G3889" s="60"/>
      <c r="H3889" s="46"/>
      <c r="I3889" s="46"/>
      <c r="N3889" s="60"/>
    </row>
    <row r="3890" spans="2:14" x14ac:dyDescent="0.25">
      <c r="B3890" s="46"/>
      <c r="G3890" s="60"/>
      <c r="H3890" s="46"/>
      <c r="I3890" s="46"/>
      <c r="N3890" s="60"/>
    </row>
    <row r="3891" spans="2:14" x14ac:dyDescent="0.25">
      <c r="B3891" s="46"/>
      <c r="G3891" s="60"/>
      <c r="H3891" s="46"/>
      <c r="I3891" s="46"/>
      <c r="N3891" s="60"/>
    </row>
    <row r="3892" spans="2:14" x14ac:dyDescent="0.25">
      <c r="B3892" s="46"/>
      <c r="G3892" s="60"/>
      <c r="H3892" s="46"/>
      <c r="I3892" s="46"/>
      <c r="N3892" s="60"/>
    </row>
    <row r="3893" spans="2:14" x14ac:dyDescent="0.25">
      <c r="B3893" s="46"/>
      <c r="G3893" s="60"/>
      <c r="H3893" s="46"/>
      <c r="I3893" s="46"/>
      <c r="N3893" s="60"/>
    </row>
    <row r="3894" spans="2:14" x14ac:dyDescent="0.25">
      <c r="B3894" s="46"/>
      <c r="G3894" s="60"/>
      <c r="H3894" s="46"/>
      <c r="I3894" s="46"/>
      <c r="N3894" s="60"/>
    </row>
    <row r="3895" spans="2:14" x14ac:dyDescent="0.25">
      <c r="B3895" s="46"/>
      <c r="G3895" s="60"/>
      <c r="H3895" s="46"/>
      <c r="I3895" s="46"/>
      <c r="N3895" s="60"/>
    </row>
    <row r="3896" spans="2:14" x14ac:dyDescent="0.25">
      <c r="B3896" s="46"/>
      <c r="G3896" s="60"/>
      <c r="H3896" s="46"/>
      <c r="I3896" s="46"/>
      <c r="N3896" s="60"/>
    </row>
    <row r="3897" spans="2:14" x14ac:dyDescent="0.25">
      <c r="B3897" s="46"/>
      <c r="G3897" s="60"/>
      <c r="H3897" s="46"/>
      <c r="I3897" s="46"/>
      <c r="N3897" s="60"/>
    </row>
    <row r="3898" spans="2:14" x14ac:dyDescent="0.25">
      <c r="B3898" s="46"/>
      <c r="G3898" s="60"/>
      <c r="H3898" s="46"/>
      <c r="I3898" s="46"/>
      <c r="N3898" s="60"/>
    </row>
    <row r="3899" spans="2:14" x14ac:dyDescent="0.25">
      <c r="B3899" s="46"/>
      <c r="G3899" s="60"/>
      <c r="H3899" s="46"/>
      <c r="I3899" s="46"/>
      <c r="N3899" s="60"/>
    </row>
    <row r="3900" spans="2:14" x14ac:dyDescent="0.25">
      <c r="B3900" s="46"/>
      <c r="G3900" s="60"/>
      <c r="H3900" s="46"/>
      <c r="I3900" s="46"/>
      <c r="N3900" s="60"/>
    </row>
    <row r="3901" spans="2:14" x14ac:dyDescent="0.25">
      <c r="B3901" s="46"/>
      <c r="G3901" s="60"/>
      <c r="H3901" s="46"/>
      <c r="I3901" s="46"/>
      <c r="N3901" s="60"/>
    </row>
    <row r="3902" spans="2:14" x14ac:dyDescent="0.25">
      <c r="B3902" s="46"/>
      <c r="G3902" s="60"/>
      <c r="H3902" s="46"/>
      <c r="I3902" s="46"/>
      <c r="N3902" s="60"/>
    </row>
    <row r="3903" spans="2:14" x14ac:dyDescent="0.25">
      <c r="B3903" s="46"/>
      <c r="G3903" s="60"/>
      <c r="H3903" s="46"/>
      <c r="I3903" s="46"/>
      <c r="N3903" s="60"/>
    </row>
    <row r="3904" spans="2:14" x14ac:dyDescent="0.25">
      <c r="B3904" s="46"/>
      <c r="G3904" s="60"/>
      <c r="H3904" s="46"/>
      <c r="I3904" s="46"/>
      <c r="N3904" s="60"/>
    </row>
    <row r="3905" spans="2:14" x14ac:dyDescent="0.25">
      <c r="B3905" s="46"/>
      <c r="G3905" s="60"/>
      <c r="H3905" s="46"/>
      <c r="I3905" s="46"/>
      <c r="N3905" s="60"/>
    </row>
    <row r="3906" spans="2:14" x14ac:dyDescent="0.25">
      <c r="B3906" s="46"/>
      <c r="G3906" s="60"/>
      <c r="H3906" s="46"/>
      <c r="I3906" s="46"/>
      <c r="N3906" s="60"/>
    </row>
    <row r="3907" spans="2:14" x14ac:dyDescent="0.25">
      <c r="B3907" s="46"/>
      <c r="G3907" s="60"/>
      <c r="H3907" s="46"/>
      <c r="I3907" s="46"/>
      <c r="N3907" s="60"/>
    </row>
    <row r="3908" spans="2:14" x14ac:dyDescent="0.25">
      <c r="B3908" s="46"/>
      <c r="G3908" s="60"/>
      <c r="H3908" s="46"/>
      <c r="I3908" s="46"/>
      <c r="N3908" s="60"/>
    </row>
    <row r="3909" spans="2:14" x14ac:dyDescent="0.25">
      <c r="B3909" s="46"/>
      <c r="G3909" s="60"/>
      <c r="H3909" s="46"/>
      <c r="I3909" s="46"/>
      <c r="N3909" s="60"/>
    </row>
    <row r="3910" spans="2:14" x14ac:dyDescent="0.25">
      <c r="B3910" s="46"/>
      <c r="G3910" s="60"/>
      <c r="H3910" s="46"/>
      <c r="I3910" s="46"/>
      <c r="N3910" s="60"/>
    </row>
    <row r="3911" spans="2:14" x14ac:dyDescent="0.25">
      <c r="B3911" s="46"/>
      <c r="G3911" s="60"/>
      <c r="H3911" s="46"/>
      <c r="I3911" s="46"/>
      <c r="N3911" s="60"/>
    </row>
    <row r="3912" spans="2:14" x14ac:dyDescent="0.25">
      <c r="B3912" s="46"/>
      <c r="G3912" s="60"/>
      <c r="H3912" s="46"/>
      <c r="I3912" s="46"/>
      <c r="N3912" s="60"/>
    </row>
    <row r="3913" spans="2:14" x14ac:dyDescent="0.25">
      <c r="B3913" s="46"/>
      <c r="G3913" s="60"/>
      <c r="H3913" s="46"/>
      <c r="I3913" s="46"/>
      <c r="N3913" s="60"/>
    </row>
    <row r="3914" spans="2:14" x14ac:dyDescent="0.25">
      <c r="B3914" s="46"/>
      <c r="G3914" s="60"/>
      <c r="H3914" s="46"/>
      <c r="I3914" s="46"/>
      <c r="N3914" s="60"/>
    </row>
    <row r="3915" spans="2:14" x14ac:dyDescent="0.25">
      <c r="B3915" s="46"/>
      <c r="G3915" s="60"/>
      <c r="H3915" s="46"/>
      <c r="I3915" s="46"/>
      <c r="N3915" s="60"/>
    </row>
    <row r="3916" spans="2:14" x14ac:dyDescent="0.25">
      <c r="B3916" s="46"/>
      <c r="G3916" s="60"/>
      <c r="H3916" s="46"/>
      <c r="I3916" s="46"/>
      <c r="N3916" s="60"/>
    </row>
    <row r="3917" spans="2:14" x14ac:dyDescent="0.25">
      <c r="B3917" s="46"/>
      <c r="G3917" s="60"/>
      <c r="H3917" s="46"/>
      <c r="I3917" s="46"/>
      <c r="N3917" s="60"/>
    </row>
    <row r="3918" spans="2:14" x14ac:dyDescent="0.25">
      <c r="B3918" s="46"/>
      <c r="G3918" s="60"/>
      <c r="H3918" s="46"/>
      <c r="I3918" s="46"/>
      <c r="N3918" s="60"/>
    </row>
    <row r="3919" spans="2:14" x14ac:dyDescent="0.25">
      <c r="B3919" s="46"/>
      <c r="G3919" s="60"/>
      <c r="H3919" s="46"/>
      <c r="I3919" s="46"/>
      <c r="N3919" s="60"/>
    </row>
    <row r="3920" spans="2:14" x14ac:dyDescent="0.25">
      <c r="B3920" s="46"/>
      <c r="G3920" s="60"/>
      <c r="H3920" s="46"/>
      <c r="I3920" s="46"/>
      <c r="N3920" s="60"/>
    </row>
    <row r="3921" spans="2:14" x14ac:dyDescent="0.25">
      <c r="B3921" s="46"/>
      <c r="G3921" s="60"/>
      <c r="H3921" s="46"/>
      <c r="I3921" s="46"/>
      <c r="N3921" s="60"/>
    </row>
    <row r="3922" spans="2:14" x14ac:dyDescent="0.25">
      <c r="B3922" s="46"/>
      <c r="G3922" s="60"/>
      <c r="H3922" s="46"/>
      <c r="I3922" s="46"/>
      <c r="N3922" s="60"/>
    </row>
    <row r="3923" spans="2:14" x14ac:dyDescent="0.25">
      <c r="B3923" s="46"/>
      <c r="G3923" s="60"/>
      <c r="H3923" s="46"/>
      <c r="I3923" s="46"/>
      <c r="N3923" s="60"/>
    </row>
    <row r="3924" spans="2:14" x14ac:dyDescent="0.25">
      <c r="B3924" s="46"/>
      <c r="G3924" s="60"/>
      <c r="H3924" s="46"/>
      <c r="I3924" s="46"/>
      <c r="N3924" s="60"/>
    </row>
    <row r="3925" spans="2:14" x14ac:dyDescent="0.25">
      <c r="B3925" s="46"/>
      <c r="G3925" s="60"/>
      <c r="H3925" s="46"/>
      <c r="I3925" s="46"/>
      <c r="N3925" s="60"/>
    </row>
    <row r="3926" spans="2:14" x14ac:dyDescent="0.25">
      <c r="B3926" s="46"/>
      <c r="G3926" s="60"/>
      <c r="H3926" s="46"/>
      <c r="I3926" s="46"/>
      <c r="N3926" s="60"/>
    </row>
    <row r="3927" spans="2:14" x14ac:dyDescent="0.25">
      <c r="B3927" s="46"/>
      <c r="G3927" s="60"/>
      <c r="H3927" s="46"/>
      <c r="I3927" s="46"/>
      <c r="N3927" s="60"/>
    </row>
    <row r="3928" spans="2:14" x14ac:dyDescent="0.25">
      <c r="B3928" s="46"/>
      <c r="G3928" s="60"/>
      <c r="H3928" s="46"/>
      <c r="I3928" s="46"/>
      <c r="N3928" s="60"/>
    </row>
    <row r="3929" spans="2:14" x14ac:dyDescent="0.25">
      <c r="B3929" s="46"/>
      <c r="G3929" s="60"/>
      <c r="H3929" s="46"/>
      <c r="I3929" s="46"/>
      <c r="N3929" s="60"/>
    </row>
    <row r="3930" spans="2:14" x14ac:dyDescent="0.25">
      <c r="B3930" s="46"/>
      <c r="G3930" s="60"/>
      <c r="H3930" s="46"/>
      <c r="I3930" s="46"/>
      <c r="N3930" s="60"/>
    </row>
    <row r="3931" spans="2:14" x14ac:dyDescent="0.25">
      <c r="B3931" s="46"/>
      <c r="G3931" s="60"/>
      <c r="H3931" s="46"/>
      <c r="I3931" s="46"/>
      <c r="N3931" s="60"/>
    </row>
    <row r="3932" spans="2:14" x14ac:dyDescent="0.25">
      <c r="B3932" s="46"/>
      <c r="G3932" s="60"/>
      <c r="H3932" s="46"/>
      <c r="I3932" s="46"/>
      <c r="N3932" s="60"/>
    </row>
    <row r="3933" spans="2:14" x14ac:dyDescent="0.25">
      <c r="B3933" s="46"/>
      <c r="G3933" s="60"/>
      <c r="H3933" s="46"/>
      <c r="I3933" s="46"/>
      <c r="N3933" s="60"/>
    </row>
    <row r="3934" spans="2:14" x14ac:dyDescent="0.25">
      <c r="B3934" s="46"/>
      <c r="G3934" s="60"/>
      <c r="H3934" s="46"/>
      <c r="I3934" s="46"/>
      <c r="N3934" s="60"/>
    </row>
    <row r="3935" spans="2:14" x14ac:dyDescent="0.25">
      <c r="B3935" s="46"/>
      <c r="G3935" s="60"/>
      <c r="H3935" s="46"/>
      <c r="I3935" s="46"/>
      <c r="N3935" s="60"/>
    </row>
    <row r="3936" spans="2:14" x14ac:dyDescent="0.25">
      <c r="B3936" s="46"/>
      <c r="G3936" s="60"/>
      <c r="H3936" s="46"/>
      <c r="I3936" s="46"/>
      <c r="N3936" s="60"/>
    </row>
    <row r="3937" spans="2:14" x14ac:dyDescent="0.25">
      <c r="B3937" s="46"/>
      <c r="G3937" s="60"/>
      <c r="H3937" s="46"/>
      <c r="I3937" s="46"/>
      <c r="N3937" s="60"/>
    </row>
    <row r="3938" spans="2:14" x14ac:dyDescent="0.25">
      <c r="B3938" s="46"/>
      <c r="G3938" s="60"/>
      <c r="H3938" s="46"/>
      <c r="I3938" s="46"/>
      <c r="N3938" s="60"/>
    </row>
    <row r="3939" spans="2:14" x14ac:dyDescent="0.25">
      <c r="B3939" s="46"/>
      <c r="G3939" s="60"/>
      <c r="H3939" s="46"/>
      <c r="I3939" s="46"/>
      <c r="N3939" s="60"/>
    </row>
    <row r="3940" spans="2:14" x14ac:dyDescent="0.25">
      <c r="B3940" s="46"/>
      <c r="G3940" s="60"/>
      <c r="H3940" s="46"/>
      <c r="I3940" s="46"/>
      <c r="N3940" s="60"/>
    </row>
    <row r="3941" spans="2:14" x14ac:dyDescent="0.25">
      <c r="B3941" s="46"/>
      <c r="G3941" s="60"/>
      <c r="H3941" s="46"/>
      <c r="I3941" s="46"/>
      <c r="N3941" s="60"/>
    </row>
    <row r="3942" spans="2:14" x14ac:dyDescent="0.25">
      <c r="B3942" s="46"/>
      <c r="G3942" s="60"/>
      <c r="H3942" s="46"/>
      <c r="I3942" s="46"/>
      <c r="N3942" s="60"/>
    </row>
    <row r="3943" spans="2:14" x14ac:dyDescent="0.25">
      <c r="B3943" s="46"/>
      <c r="G3943" s="60"/>
      <c r="H3943" s="46"/>
      <c r="I3943" s="46"/>
      <c r="N3943" s="60"/>
    </row>
    <row r="3944" spans="2:14" x14ac:dyDescent="0.25">
      <c r="B3944" s="46"/>
      <c r="G3944" s="60"/>
      <c r="H3944" s="46"/>
      <c r="I3944" s="46"/>
      <c r="N3944" s="60"/>
    </row>
    <row r="3945" spans="2:14" x14ac:dyDescent="0.25">
      <c r="B3945" s="46"/>
      <c r="G3945" s="60"/>
      <c r="H3945" s="46"/>
      <c r="I3945" s="46"/>
      <c r="N3945" s="60"/>
    </row>
    <row r="3946" spans="2:14" x14ac:dyDescent="0.25">
      <c r="B3946" s="46"/>
      <c r="G3946" s="60"/>
      <c r="H3946" s="46"/>
      <c r="I3946" s="46"/>
      <c r="N3946" s="60"/>
    </row>
    <row r="3947" spans="2:14" x14ac:dyDescent="0.25">
      <c r="B3947" s="46"/>
      <c r="G3947" s="60"/>
      <c r="H3947" s="46"/>
      <c r="I3947" s="46"/>
      <c r="N3947" s="60"/>
    </row>
    <row r="3948" spans="2:14" x14ac:dyDescent="0.25">
      <c r="B3948" s="46"/>
      <c r="G3948" s="60"/>
      <c r="H3948" s="46"/>
      <c r="I3948" s="46"/>
      <c r="N3948" s="60"/>
    </row>
    <row r="3949" spans="2:14" x14ac:dyDescent="0.25">
      <c r="B3949" s="46"/>
      <c r="G3949" s="60"/>
      <c r="H3949" s="46"/>
      <c r="I3949" s="46"/>
      <c r="N3949" s="60"/>
    </row>
    <row r="3950" spans="2:14" x14ac:dyDescent="0.25">
      <c r="B3950" s="46"/>
      <c r="G3950" s="60"/>
      <c r="H3950" s="46"/>
      <c r="I3950" s="46"/>
      <c r="N3950" s="60"/>
    </row>
    <row r="3951" spans="2:14" x14ac:dyDescent="0.25">
      <c r="B3951" s="46"/>
      <c r="G3951" s="60"/>
      <c r="H3951" s="46"/>
      <c r="I3951" s="46"/>
      <c r="N3951" s="60"/>
    </row>
    <row r="3952" spans="2:14" x14ac:dyDescent="0.25">
      <c r="B3952" s="46"/>
      <c r="G3952" s="60"/>
      <c r="H3952" s="46"/>
      <c r="I3952" s="46"/>
      <c r="N3952" s="60"/>
    </row>
    <row r="3953" spans="2:14" x14ac:dyDescent="0.25">
      <c r="B3953" s="46"/>
      <c r="G3953" s="60"/>
      <c r="H3953" s="46"/>
      <c r="I3953" s="46"/>
      <c r="N3953" s="60"/>
    </row>
    <row r="3954" spans="2:14" x14ac:dyDescent="0.25">
      <c r="B3954" s="46"/>
      <c r="G3954" s="60"/>
      <c r="H3954" s="46"/>
      <c r="I3954" s="46"/>
      <c r="N3954" s="60"/>
    </row>
    <row r="3955" spans="2:14" x14ac:dyDescent="0.25">
      <c r="B3955" s="46"/>
      <c r="G3955" s="60"/>
      <c r="H3955" s="46"/>
      <c r="I3955" s="46"/>
      <c r="N3955" s="60"/>
    </row>
    <row r="3956" spans="2:14" x14ac:dyDescent="0.25">
      <c r="B3956" s="46"/>
      <c r="G3956" s="60"/>
      <c r="H3956" s="46"/>
      <c r="I3956" s="46"/>
      <c r="N3956" s="60"/>
    </row>
    <row r="3957" spans="2:14" x14ac:dyDescent="0.25">
      <c r="B3957" s="46"/>
      <c r="G3957" s="60"/>
      <c r="H3957" s="46"/>
      <c r="I3957" s="46"/>
      <c r="N3957" s="60"/>
    </row>
    <row r="3958" spans="2:14" x14ac:dyDescent="0.25">
      <c r="B3958" s="46"/>
      <c r="G3958" s="60"/>
      <c r="H3958" s="46"/>
      <c r="I3958" s="46"/>
      <c r="N3958" s="60"/>
    </row>
    <row r="3959" spans="2:14" x14ac:dyDescent="0.25">
      <c r="B3959" s="46"/>
      <c r="G3959" s="60"/>
      <c r="H3959" s="46"/>
      <c r="I3959" s="46"/>
      <c r="N3959" s="60"/>
    </row>
    <row r="3960" spans="2:14" x14ac:dyDescent="0.25">
      <c r="B3960" s="46"/>
      <c r="G3960" s="60"/>
      <c r="H3960" s="46"/>
      <c r="I3960" s="46"/>
      <c r="N3960" s="60"/>
    </row>
    <row r="3961" spans="2:14" x14ac:dyDescent="0.25">
      <c r="B3961" s="46"/>
      <c r="G3961" s="60"/>
      <c r="H3961" s="46"/>
      <c r="I3961" s="46"/>
      <c r="N3961" s="60"/>
    </row>
    <row r="3962" spans="2:14" x14ac:dyDescent="0.25">
      <c r="B3962" s="46"/>
      <c r="G3962" s="60"/>
      <c r="H3962" s="46"/>
      <c r="I3962" s="46"/>
      <c r="N3962" s="60"/>
    </row>
    <row r="3963" spans="2:14" x14ac:dyDescent="0.25">
      <c r="B3963" s="46"/>
      <c r="G3963" s="60"/>
      <c r="H3963" s="46"/>
      <c r="I3963" s="46"/>
      <c r="N3963" s="60"/>
    </row>
    <row r="3964" spans="2:14" x14ac:dyDescent="0.25">
      <c r="B3964" s="46"/>
      <c r="G3964" s="60"/>
      <c r="H3964" s="46"/>
      <c r="I3964" s="46"/>
      <c r="N3964" s="60"/>
    </row>
    <row r="3965" spans="2:14" x14ac:dyDescent="0.25">
      <c r="B3965" s="46"/>
      <c r="G3965" s="60"/>
      <c r="H3965" s="46"/>
      <c r="I3965" s="46"/>
      <c r="N3965" s="60"/>
    </row>
    <row r="3966" spans="2:14" x14ac:dyDescent="0.25">
      <c r="B3966" s="46"/>
      <c r="G3966" s="60"/>
      <c r="H3966" s="46"/>
      <c r="I3966" s="46"/>
      <c r="N3966" s="60"/>
    </row>
    <row r="3967" spans="2:14" x14ac:dyDescent="0.25">
      <c r="B3967" s="46"/>
      <c r="G3967" s="60"/>
      <c r="H3967" s="46"/>
      <c r="I3967" s="46"/>
      <c r="N3967" s="60"/>
    </row>
    <row r="3968" spans="2:14" x14ac:dyDescent="0.25">
      <c r="B3968" s="46"/>
      <c r="G3968" s="60"/>
      <c r="H3968" s="46"/>
      <c r="I3968" s="46"/>
      <c r="N3968" s="60"/>
    </row>
    <row r="3969" spans="2:14" x14ac:dyDescent="0.25">
      <c r="B3969" s="46"/>
      <c r="G3969" s="60"/>
      <c r="H3969" s="46"/>
      <c r="I3969" s="46"/>
      <c r="N3969" s="60"/>
    </row>
    <row r="3970" spans="2:14" x14ac:dyDescent="0.25">
      <c r="B3970" s="46"/>
      <c r="G3970" s="60"/>
      <c r="H3970" s="46"/>
      <c r="I3970" s="46"/>
      <c r="N3970" s="60"/>
    </row>
    <row r="3971" spans="2:14" x14ac:dyDescent="0.25">
      <c r="B3971" s="46"/>
      <c r="G3971" s="60"/>
      <c r="H3971" s="46"/>
      <c r="I3971" s="46"/>
      <c r="N3971" s="60"/>
    </row>
    <row r="3972" spans="2:14" x14ac:dyDescent="0.25">
      <c r="B3972" s="46"/>
      <c r="G3972" s="60"/>
      <c r="H3972" s="46"/>
      <c r="I3972" s="46"/>
      <c r="N3972" s="60"/>
    </row>
    <row r="3973" spans="2:14" x14ac:dyDescent="0.25">
      <c r="B3973" s="46"/>
      <c r="G3973" s="60"/>
      <c r="H3973" s="46"/>
      <c r="I3973" s="46"/>
      <c r="N3973" s="60"/>
    </row>
    <row r="3974" spans="2:14" x14ac:dyDescent="0.25">
      <c r="B3974" s="46"/>
      <c r="G3974" s="60"/>
      <c r="H3974" s="46"/>
      <c r="I3974" s="46"/>
      <c r="N3974" s="60"/>
    </row>
    <row r="3975" spans="2:14" x14ac:dyDescent="0.25">
      <c r="B3975" s="46"/>
      <c r="G3975" s="60"/>
      <c r="H3975" s="46"/>
      <c r="I3975" s="46"/>
      <c r="N3975" s="60"/>
    </row>
    <row r="3976" spans="2:14" x14ac:dyDescent="0.25">
      <c r="B3976" s="46"/>
      <c r="G3976" s="60"/>
      <c r="H3976" s="46"/>
      <c r="I3976" s="46"/>
      <c r="N3976" s="60"/>
    </row>
    <row r="3977" spans="2:14" x14ac:dyDescent="0.25">
      <c r="B3977" s="46"/>
      <c r="G3977" s="60"/>
      <c r="H3977" s="46"/>
      <c r="I3977" s="46"/>
      <c r="N3977" s="60"/>
    </row>
    <row r="3978" spans="2:14" x14ac:dyDescent="0.25">
      <c r="B3978" s="46"/>
      <c r="G3978" s="60"/>
      <c r="H3978" s="46"/>
      <c r="I3978" s="46"/>
      <c r="N3978" s="60"/>
    </row>
    <row r="3979" spans="2:14" x14ac:dyDescent="0.25">
      <c r="B3979" s="46"/>
      <c r="G3979" s="60"/>
      <c r="H3979" s="46"/>
      <c r="I3979" s="46"/>
      <c r="N3979" s="60"/>
    </row>
    <row r="3980" spans="2:14" x14ac:dyDescent="0.25">
      <c r="B3980" s="46"/>
      <c r="G3980" s="60"/>
      <c r="H3980" s="46"/>
      <c r="I3980" s="46"/>
      <c r="N3980" s="60"/>
    </row>
    <row r="3981" spans="2:14" x14ac:dyDescent="0.25">
      <c r="B3981" s="46"/>
      <c r="G3981" s="60"/>
      <c r="H3981" s="46"/>
      <c r="I3981" s="46"/>
      <c r="N3981" s="60"/>
    </row>
    <row r="3982" spans="2:14" x14ac:dyDescent="0.25">
      <c r="B3982" s="46"/>
      <c r="G3982" s="60"/>
      <c r="H3982" s="46"/>
      <c r="I3982" s="46"/>
      <c r="N3982" s="60"/>
    </row>
    <row r="3983" spans="2:14" x14ac:dyDescent="0.25">
      <c r="B3983" s="46"/>
      <c r="G3983" s="60"/>
      <c r="H3983" s="46"/>
      <c r="I3983" s="46"/>
      <c r="N3983" s="60"/>
    </row>
    <row r="3984" spans="2:14" x14ac:dyDescent="0.25">
      <c r="B3984" s="46"/>
      <c r="G3984" s="60"/>
      <c r="H3984" s="46"/>
      <c r="I3984" s="46"/>
      <c r="N3984" s="60"/>
    </row>
    <row r="3985" spans="2:14" x14ac:dyDescent="0.25">
      <c r="B3985" s="46"/>
      <c r="G3985" s="60"/>
      <c r="H3985" s="46"/>
      <c r="I3985" s="46"/>
      <c r="N3985" s="60"/>
    </row>
    <row r="3986" spans="2:14" x14ac:dyDescent="0.25">
      <c r="B3986" s="46"/>
      <c r="G3986" s="60"/>
      <c r="H3986" s="46"/>
      <c r="I3986" s="46"/>
      <c r="N3986" s="60"/>
    </row>
    <row r="3987" spans="2:14" x14ac:dyDescent="0.25">
      <c r="B3987" s="46"/>
      <c r="G3987" s="60"/>
      <c r="H3987" s="46"/>
      <c r="I3987" s="46"/>
      <c r="N3987" s="60"/>
    </row>
    <row r="3988" spans="2:14" x14ac:dyDescent="0.25">
      <c r="B3988" s="46"/>
      <c r="G3988" s="60"/>
      <c r="H3988" s="46"/>
      <c r="I3988" s="46"/>
      <c r="N3988" s="60"/>
    </row>
    <row r="3989" spans="2:14" x14ac:dyDescent="0.25">
      <c r="B3989" s="46"/>
      <c r="G3989" s="60"/>
      <c r="H3989" s="46"/>
      <c r="I3989" s="46"/>
      <c r="N3989" s="60"/>
    </row>
    <row r="3990" spans="2:14" x14ac:dyDescent="0.25">
      <c r="B3990" s="46"/>
      <c r="G3990" s="60"/>
      <c r="H3990" s="46"/>
      <c r="I3990" s="46"/>
      <c r="N3990" s="60"/>
    </row>
    <row r="3991" spans="2:14" x14ac:dyDescent="0.25">
      <c r="B3991" s="46"/>
      <c r="G3991" s="60"/>
      <c r="H3991" s="46"/>
      <c r="I3991" s="46"/>
      <c r="N3991" s="60"/>
    </row>
    <row r="3992" spans="2:14" x14ac:dyDescent="0.25">
      <c r="B3992" s="46"/>
      <c r="G3992" s="60"/>
      <c r="H3992" s="46"/>
      <c r="I3992" s="46"/>
      <c r="N3992" s="60"/>
    </row>
    <row r="3993" spans="2:14" x14ac:dyDescent="0.25">
      <c r="B3993" s="46"/>
      <c r="G3993" s="60"/>
      <c r="H3993" s="46"/>
      <c r="I3993" s="46"/>
      <c r="N3993" s="60"/>
    </row>
    <row r="3994" spans="2:14" x14ac:dyDescent="0.25">
      <c r="B3994" s="46"/>
      <c r="G3994" s="60"/>
      <c r="H3994" s="46"/>
      <c r="I3994" s="46"/>
      <c r="N3994" s="60"/>
    </row>
    <row r="3995" spans="2:14" x14ac:dyDescent="0.25">
      <c r="B3995" s="46"/>
      <c r="G3995" s="60"/>
      <c r="H3995" s="46"/>
      <c r="I3995" s="46"/>
      <c r="N3995" s="60"/>
    </row>
    <row r="3996" spans="2:14" x14ac:dyDescent="0.25">
      <c r="B3996" s="46"/>
      <c r="G3996" s="60"/>
      <c r="H3996" s="46"/>
      <c r="I3996" s="46"/>
      <c r="N3996" s="60"/>
    </row>
    <row r="3997" spans="2:14" x14ac:dyDescent="0.25">
      <c r="B3997" s="46"/>
      <c r="G3997" s="60"/>
      <c r="H3997" s="46"/>
      <c r="I3997" s="46"/>
      <c r="N3997" s="60"/>
    </row>
    <row r="3998" spans="2:14" x14ac:dyDescent="0.25">
      <c r="B3998" s="46"/>
      <c r="G3998" s="60"/>
      <c r="H3998" s="46"/>
      <c r="I3998" s="46"/>
      <c r="N3998" s="60"/>
    </row>
    <row r="3999" spans="2:14" x14ac:dyDescent="0.25">
      <c r="B3999" s="46"/>
      <c r="G3999" s="60"/>
      <c r="H3999" s="46"/>
      <c r="I3999" s="46"/>
      <c r="N3999" s="60"/>
    </row>
    <row r="4000" spans="2:14" x14ac:dyDescent="0.25">
      <c r="B4000" s="46"/>
      <c r="G4000" s="60"/>
      <c r="H4000" s="46"/>
      <c r="I4000" s="46"/>
      <c r="N4000" s="60"/>
    </row>
    <row r="4001" spans="2:14" x14ac:dyDescent="0.25">
      <c r="B4001" s="46"/>
      <c r="G4001" s="60"/>
      <c r="H4001" s="46"/>
      <c r="I4001" s="46"/>
      <c r="N4001" s="60"/>
    </row>
    <row r="4002" spans="2:14" x14ac:dyDescent="0.25">
      <c r="B4002" s="46"/>
      <c r="G4002" s="60"/>
      <c r="H4002" s="46"/>
      <c r="I4002" s="46"/>
      <c r="N4002" s="60"/>
    </row>
    <row r="4003" spans="2:14" x14ac:dyDescent="0.25">
      <c r="B4003" s="46"/>
      <c r="G4003" s="60"/>
      <c r="H4003" s="46"/>
      <c r="I4003" s="46"/>
      <c r="N4003" s="60"/>
    </row>
    <row r="4004" spans="2:14" x14ac:dyDescent="0.25">
      <c r="B4004" s="46"/>
      <c r="G4004" s="60"/>
      <c r="H4004" s="46"/>
      <c r="I4004" s="46"/>
      <c r="N4004" s="60"/>
    </row>
    <row r="4005" spans="2:14" x14ac:dyDescent="0.25">
      <c r="B4005" s="46"/>
      <c r="G4005" s="60"/>
      <c r="H4005" s="46"/>
      <c r="I4005" s="46"/>
      <c r="N4005" s="60"/>
    </row>
    <row r="4006" spans="2:14" x14ac:dyDescent="0.25">
      <c r="B4006" s="46"/>
      <c r="G4006" s="60"/>
      <c r="H4006" s="46"/>
      <c r="I4006" s="46"/>
      <c r="N4006" s="60"/>
    </row>
    <row r="4007" spans="2:14" x14ac:dyDescent="0.25">
      <c r="B4007" s="46"/>
      <c r="G4007" s="60"/>
      <c r="H4007" s="46"/>
      <c r="I4007" s="46"/>
      <c r="N4007" s="60"/>
    </row>
    <row r="4008" spans="2:14" x14ac:dyDescent="0.25">
      <c r="B4008" s="46"/>
      <c r="G4008" s="60"/>
      <c r="H4008" s="46"/>
      <c r="I4008" s="46"/>
      <c r="N4008" s="60"/>
    </row>
    <row r="4009" spans="2:14" x14ac:dyDescent="0.25">
      <c r="B4009" s="46"/>
      <c r="G4009" s="60"/>
      <c r="H4009" s="46"/>
      <c r="I4009" s="46"/>
      <c r="N4009" s="60"/>
    </row>
    <row r="4010" spans="2:14" x14ac:dyDescent="0.25">
      <c r="B4010" s="46"/>
      <c r="G4010" s="60"/>
      <c r="H4010" s="46"/>
      <c r="I4010" s="46"/>
      <c r="N4010" s="60"/>
    </row>
    <row r="4011" spans="2:14" x14ac:dyDescent="0.25">
      <c r="B4011" s="46"/>
      <c r="G4011" s="60"/>
      <c r="H4011" s="46"/>
      <c r="I4011" s="46"/>
      <c r="N4011" s="60"/>
    </row>
    <row r="4012" spans="2:14" x14ac:dyDescent="0.25">
      <c r="B4012" s="46"/>
      <c r="G4012" s="60"/>
      <c r="H4012" s="46"/>
      <c r="I4012" s="46"/>
      <c r="N4012" s="60"/>
    </row>
    <row r="4013" spans="2:14" x14ac:dyDescent="0.25">
      <c r="B4013" s="46"/>
      <c r="G4013" s="60"/>
      <c r="H4013" s="46"/>
      <c r="I4013" s="46"/>
      <c r="N4013" s="60"/>
    </row>
    <row r="4014" spans="2:14" x14ac:dyDescent="0.25">
      <c r="B4014" s="46"/>
      <c r="G4014" s="60"/>
      <c r="H4014" s="46"/>
      <c r="I4014" s="46"/>
      <c r="N4014" s="60"/>
    </row>
    <row r="4015" spans="2:14" x14ac:dyDescent="0.25">
      <c r="B4015" s="46"/>
      <c r="G4015" s="60"/>
      <c r="H4015" s="46"/>
      <c r="I4015" s="46"/>
      <c r="N4015" s="60"/>
    </row>
    <row r="4016" spans="2:14" x14ac:dyDescent="0.25">
      <c r="B4016" s="46"/>
      <c r="G4016" s="60"/>
      <c r="H4016" s="46"/>
      <c r="I4016" s="46"/>
      <c r="N4016" s="60"/>
    </row>
    <row r="4017" spans="2:14" x14ac:dyDescent="0.25">
      <c r="B4017" s="46"/>
      <c r="G4017" s="60"/>
      <c r="H4017" s="46"/>
      <c r="I4017" s="46"/>
      <c r="N4017" s="60"/>
    </row>
    <row r="4018" spans="2:14" x14ac:dyDescent="0.25">
      <c r="B4018" s="46"/>
      <c r="G4018" s="60"/>
      <c r="H4018" s="46"/>
      <c r="I4018" s="46"/>
      <c r="N4018" s="60"/>
    </row>
    <row r="4019" spans="2:14" x14ac:dyDescent="0.25">
      <c r="B4019" s="46"/>
      <c r="G4019" s="60"/>
      <c r="H4019" s="46"/>
      <c r="I4019" s="46"/>
      <c r="N4019" s="60"/>
    </row>
    <row r="4020" spans="2:14" x14ac:dyDescent="0.25">
      <c r="B4020" s="46"/>
      <c r="G4020" s="60"/>
      <c r="H4020" s="46"/>
      <c r="I4020" s="46"/>
      <c r="N4020" s="60"/>
    </row>
    <row r="4021" spans="2:14" x14ac:dyDescent="0.25">
      <c r="B4021" s="46"/>
      <c r="G4021" s="60"/>
      <c r="H4021" s="46"/>
      <c r="I4021" s="46"/>
      <c r="N4021" s="60"/>
    </row>
    <row r="4022" spans="2:14" x14ac:dyDescent="0.25">
      <c r="B4022" s="46"/>
      <c r="G4022" s="60"/>
      <c r="H4022" s="46"/>
      <c r="I4022" s="46"/>
      <c r="N4022" s="60"/>
    </row>
    <row r="4023" spans="2:14" x14ac:dyDescent="0.25">
      <c r="B4023" s="46"/>
      <c r="G4023" s="60"/>
      <c r="H4023" s="46"/>
      <c r="I4023" s="46"/>
      <c r="N4023" s="60"/>
    </row>
    <row r="4024" spans="2:14" x14ac:dyDescent="0.25">
      <c r="B4024" s="46"/>
      <c r="G4024" s="60"/>
      <c r="H4024" s="46"/>
      <c r="I4024" s="46"/>
      <c r="N4024" s="60"/>
    </row>
    <row r="4025" spans="2:14" x14ac:dyDescent="0.25">
      <c r="B4025" s="46"/>
      <c r="G4025" s="60"/>
      <c r="H4025" s="46"/>
      <c r="I4025" s="46"/>
      <c r="N4025" s="60"/>
    </row>
    <row r="4026" spans="2:14" x14ac:dyDescent="0.25">
      <c r="B4026" s="46"/>
      <c r="G4026" s="60"/>
      <c r="H4026" s="46"/>
      <c r="I4026" s="46"/>
      <c r="N4026" s="60"/>
    </row>
    <row r="4027" spans="2:14" x14ac:dyDescent="0.25">
      <c r="B4027" s="46"/>
      <c r="G4027" s="60"/>
      <c r="H4027" s="46"/>
      <c r="I4027" s="46"/>
      <c r="N4027" s="60"/>
    </row>
    <row r="4028" spans="2:14" x14ac:dyDescent="0.25">
      <c r="B4028" s="46"/>
      <c r="G4028" s="60"/>
      <c r="H4028" s="46"/>
      <c r="I4028" s="46"/>
      <c r="N4028" s="60"/>
    </row>
    <row r="4029" spans="2:14" x14ac:dyDescent="0.25">
      <c r="B4029" s="46"/>
      <c r="G4029" s="60"/>
      <c r="H4029" s="46"/>
      <c r="I4029" s="46"/>
      <c r="N4029" s="60"/>
    </row>
    <row r="4030" spans="2:14" x14ac:dyDescent="0.25">
      <c r="B4030" s="46"/>
      <c r="G4030" s="60"/>
      <c r="H4030" s="46"/>
      <c r="I4030" s="46"/>
      <c r="N4030" s="60"/>
    </row>
    <row r="4031" spans="2:14" x14ac:dyDescent="0.25">
      <c r="B4031" s="46"/>
      <c r="G4031" s="60"/>
      <c r="H4031" s="46"/>
      <c r="I4031" s="46"/>
      <c r="N4031" s="60"/>
    </row>
    <row r="4032" spans="2:14" x14ac:dyDescent="0.25">
      <c r="B4032" s="46"/>
      <c r="G4032" s="60"/>
      <c r="H4032" s="46"/>
      <c r="I4032" s="46"/>
      <c r="N4032" s="60"/>
    </row>
    <row r="4033" spans="2:14" x14ac:dyDescent="0.25">
      <c r="B4033" s="46"/>
      <c r="G4033" s="60"/>
      <c r="H4033" s="46"/>
      <c r="I4033" s="46"/>
      <c r="N4033" s="60"/>
    </row>
    <row r="4034" spans="2:14" x14ac:dyDescent="0.25">
      <c r="B4034" s="46"/>
      <c r="G4034" s="60"/>
      <c r="H4034" s="46"/>
      <c r="I4034" s="46"/>
      <c r="N4034" s="60"/>
    </row>
    <row r="4035" spans="2:14" x14ac:dyDescent="0.25">
      <c r="B4035" s="46"/>
      <c r="G4035" s="60"/>
      <c r="H4035" s="46"/>
      <c r="I4035" s="46"/>
      <c r="N4035" s="60"/>
    </row>
    <row r="4036" spans="2:14" x14ac:dyDescent="0.25">
      <c r="B4036" s="46"/>
      <c r="G4036" s="60"/>
      <c r="H4036" s="46"/>
      <c r="I4036" s="46"/>
      <c r="N4036" s="60"/>
    </row>
    <row r="4037" spans="2:14" x14ac:dyDescent="0.25">
      <c r="B4037" s="46"/>
      <c r="G4037" s="60"/>
      <c r="H4037" s="46"/>
      <c r="I4037" s="46"/>
      <c r="N4037" s="60"/>
    </row>
    <row r="4038" spans="2:14" x14ac:dyDescent="0.25">
      <c r="B4038" s="46"/>
      <c r="G4038" s="60"/>
      <c r="H4038" s="46"/>
      <c r="I4038" s="46"/>
      <c r="N4038" s="60"/>
    </row>
    <row r="4039" spans="2:14" x14ac:dyDescent="0.25">
      <c r="B4039" s="46"/>
      <c r="G4039" s="60"/>
      <c r="H4039" s="46"/>
      <c r="I4039" s="46"/>
      <c r="N4039" s="60"/>
    </row>
    <row r="4040" spans="2:14" x14ac:dyDescent="0.25">
      <c r="B4040" s="46"/>
      <c r="G4040" s="60"/>
      <c r="H4040" s="46"/>
      <c r="I4040" s="46"/>
      <c r="N4040" s="60"/>
    </row>
    <row r="4041" spans="2:14" x14ac:dyDescent="0.25">
      <c r="B4041" s="46"/>
      <c r="G4041" s="60"/>
      <c r="H4041" s="46"/>
      <c r="I4041" s="46"/>
      <c r="N4041" s="60"/>
    </row>
    <row r="4042" spans="2:14" x14ac:dyDescent="0.25">
      <c r="B4042" s="46"/>
      <c r="G4042" s="60"/>
      <c r="H4042" s="46"/>
      <c r="I4042" s="46"/>
      <c r="N4042" s="60"/>
    </row>
    <row r="4043" spans="2:14" x14ac:dyDescent="0.25">
      <c r="B4043" s="46"/>
      <c r="G4043" s="60"/>
      <c r="H4043" s="46"/>
      <c r="I4043" s="46"/>
      <c r="N4043" s="60"/>
    </row>
    <row r="4044" spans="2:14" x14ac:dyDescent="0.25">
      <c r="B4044" s="46"/>
      <c r="G4044" s="60"/>
      <c r="H4044" s="46"/>
      <c r="I4044" s="46"/>
      <c r="N4044" s="60"/>
    </row>
    <row r="4045" spans="2:14" x14ac:dyDescent="0.25">
      <c r="B4045" s="46"/>
      <c r="G4045" s="60"/>
      <c r="H4045" s="46"/>
      <c r="I4045" s="46"/>
      <c r="N4045" s="60"/>
    </row>
    <row r="4046" spans="2:14" x14ac:dyDescent="0.25">
      <c r="B4046" s="46"/>
      <c r="G4046" s="60"/>
      <c r="H4046" s="46"/>
      <c r="I4046" s="46"/>
      <c r="N4046" s="60"/>
    </row>
    <row r="4047" spans="2:14" x14ac:dyDescent="0.25">
      <c r="B4047" s="46"/>
      <c r="G4047" s="60"/>
      <c r="H4047" s="46"/>
      <c r="I4047" s="46"/>
      <c r="N4047" s="60"/>
    </row>
    <row r="4048" spans="2:14" x14ac:dyDescent="0.25">
      <c r="B4048" s="46"/>
      <c r="G4048" s="60"/>
      <c r="H4048" s="46"/>
      <c r="I4048" s="46"/>
      <c r="N4048" s="60"/>
    </row>
    <row r="4049" spans="2:14" x14ac:dyDescent="0.25">
      <c r="B4049" s="46"/>
      <c r="G4049" s="60"/>
      <c r="H4049" s="46"/>
      <c r="I4049" s="46"/>
      <c r="N4049" s="60"/>
    </row>
    <row r="4050" spans="2:14" x14ac:dyDescent="0.25">
      <c r="B4050" s="46"/>
      <c r="G4050" s="60"/>
      <c r="H4050" s="46"/>
      <c r="I4050" s="46"/>
      <c r="N4050" s="60"/>
    </row>
    <row r="4051" spans="2:14" x14ac:dyDescent="0.25">
      <c r="B4051" s="46"/>
      <c r="G4051" s="60"/>
      <c r="H4051" s="46"/>
      <c r="I4051" s="46"/>
      <c r="N4051" s="60"/>
    </row>
    <row r="4052" spans="2:14" x14ac:dyDescent="0.25">
      <c r="B4052" s="46"/>
      <c r="G4052" s="60"/>
      <c r="H4052" s="46"/>
      <c r="I4052" s="46"/>
      <c r="N4052" s="60"/>
    </row>
    <row r="4053" spans="2:14" x14ac:dyDescent="0.25">
      <c r="B4053" s="46"/>
      <c r="G4053" s="60"/>
      <c r="H4053" s="46"/>
      <c r="I4053" s="46"/>
      <c r="N4053" s="60"/>
    </row>
    <row r="4054" spans="2:14" x14ac:dyDescent="0.25">
      <c r="B4054" s="46"/>
      <c r="G4054" s="60"/>
      <c r="H4054" s="46"/>
      <c r="I4054" s="46"/>
      <c r="N4054" s="60"/>
    </row>
    <row r="4055" spans="2:14" x14ac:dyDescent="0.25">
      <c r="B4055" s="46"/>
      <c r="G4055" s="60"/>
      <c r="H4055" s="46"/>
      <c r="I4055" s="46"/>
      <c r="N4055" s="60"/>
    </row>
    <row r="4056" spans="2:14" x14ac:dyDescent="0.25">
      <c r="B4056" s="46"/>
      <c r="G4056" s="60"/>
      <c r="H4056" s="46"/>
      <c r="I4056" s="46"/>
      <c r="N4056" s="60"/>
    </row>
    <row r="4057" spans="2:14" x14ac:dyDescent="0.25">
      <c r="B4057" s="46"/>
      <c r="G4057" s="60"/>
      <c r="H4057" s="46"/>
      <c r="I4057" s="46"/>
      <c r="N4057" s="60"/>
    </row>
    <row r="4058" spans="2:14" x14ac:dyDescent="0.25">
      <c r="B4058" s="46"/>
      <c r="G4058" s="60"/>
      <c r="H4058" s="46"/>
      <c r="I4058" s="46"/>
      <c r="N4058" s="60"/>
    </row>
    <row r="4059" spans="2:14" x14ac:dyDescent="0.25">
      <c r="B4059" s="46"/>
      <c r="G4059" s="60"/>
      <c r="H4059" s="46"/>
      <c r="I4059" s="46"/>
      <c r="N4059" s="60"/>
    </row>
    <row r="4060" spans="2:14" x14ac:dyDescent="0.25">
      <c r="B4060" s="46"/>
      <c r="G4060" s="60"/>
      <c r="H4060" s="46"/>
      <c r="I4060" s="46"/>
      <c r="N4060" s="60"/>
    </row>
    <row r="4061" spans="2:14" x14ac:dyDescent="0.25">
      <c r="B4061" s="46"/>
      <c r="G4061" s="60"/>
      <c r="H4061" s="46"/>
      <c r="I4061" s="46"/>
      <c r="N4061" s="60"/>
    </row>
    <row r="4062" spans="2:14" x14ac:dyDescent="0.25">
      <c r="B4062" s="46"/>
      <c r="G4062" s="60"/>
      <c r="H4062" s="46"/>
      <c r="I4062" s="46"/>
      <c r="N4062" s="60"/>
    </row>
    <row r="4063" spans="2:14" x14ac:dyDescent="0.25">
      <c r="B4063" s="46"/>
      <c r="G4063" s="60"/>
      <c r="H4063" s="46"/>
      <c r="I4063" s="46"/>
      <c r="N4063" s="60"/>
    </row>
    <row r="4064" spans="2:14" x14ac:dyDescent="0.25">
      <c r="B4064" s="46"/>
      <c r="G4064" s="60"/>
      <c r="H4064" s="46"/>
      <c r="I4064" s="46"/>
      <c r="N4064" s="60"/>
    </row>
    <row r="4065" spans="2:14" x14ac:dyDescent="0.25">
      <c r="B4065" s="46"/>
      <c r="G4065" s="60"/>
      <c r="H4065" s="46"/>
      <c r="I4065" s="46"/>
      <c r="N4065" s="60"/>
    </row>
    <row r="4066" spans="2:14" x14ac:dyDescent="0.25">
      <c r="B4066" s="46"/>
      <c r="G4066" s="60"/>
      <c r="H4066" s="46"/>
      <c r="I4066" s="46"/>
      <c r="N4066" s="60"/>
    </row>
    <row r="4067" spans="2:14" x14ac:dyDescent="0.25">
      <c r="B4067" s="46"/>
      <c r="G4067" s="60"/>
      <c r="H4067" s="46"/>
      <c r="I4067" s="46"/>
      <c r="N4067" s="60"/>
    </row>
    <row r="4068" spans="2:14" x14ac:dyDescent="0.25">
      <c r="B4068" s="46"/>
      <c r="G4068" s="60"/>
      <c r="H4068" s="46"/>
      <c r="I4068" s="46"/>
      <c r="N4068" s="60"/>
    </row>
    <row r="4069" spans="2:14" x14ac:dyDescent="0.25">
      <c r="B4069" s="46"/>
      <c r="G4069" s="60"/>
      <c r="H4069" s="46"/>
      <c r="I4069" s="46"/>
      <c r="N4069" s="60"/>
    </row>
    <row r="4070" spans="2:14" x14ac:dyDescent="0.25">
      <c r="B4070" s="46"/>
      <c r="G4070" s="60"/>
      <c r="H4070" s="46"/>
      <c r="I4070" s="46"/>
      <c r="N4070" s="60"/>
    </row>
    <row r="4071" spans="2:14" x14ac:dyDescent="0.25">
      <c r="B4071" s="46"/>
      <c r="G4071" s="60"/>
      <c r="H4071" s="46"/>
      <c r="I4071" s="46"/>
      <c r="N4071" s="60"/>
    </row>
    <row r="4072" spans="2:14" x14ac:dyDescent="0.25">
      <c r="B4072" s="46"/>
      <c r="G4072" s="60"/>
      <c r="H4072" s="46"/>
      <c r="I4072" s="46"/>
      <c r="N4072" s="60"/>
    </row>
    <row r="4073" spans="2:14" x14ac:dyDescent="0.25">
      <c r="B4073" s="46"/>
      <c r="G4073" s="60"/>
      <c r="H4073" s="46"/>
      <c r="I4073" s="46"/>
      <c r="N4073" s="60"/>
    </row>
    <row r="4074" spans="2:14" x14ac:dyDescent="0.25">
      <c r="B4074" s="46"/>
      <c r="G4074" s="60"/>
      <c r="H4074" s="46"/>
      <c r="I4074" s="46"/>
      <c r="N4074" s="60"/>
    </row>
    <row r="4075" spans="2:14" x14ac:dyDescent="0.25">
      <c r="B4075" s="46"/>
      <c r="G4075" s="60"/>
      <c r="H4075" s="46"/>
      <c r="I4075" s="46"/>
      <c r="N4075" s="60"/>
    </row>
    <row r="4076" spans="2:14" x14ac:dyDescent="0.25">
      <c r="B4076" s="46"/>
      <c r="G4076" s="60"/>
      <c r="H4076" s="46"/>
      <c r="I4076" s="46"/>
      <c r="N4076" s="60"/>
    </row>
    <row r="4077" spans="2:14" x14ac:dyDescent="0.25">
      <c r="B4077" s="46"/>
      <c r="G4077" s="60"/>
      <c r="H4077" s="46"/>
      <c r="I4077" s="46"/>
      <c r="N4077" s="60"/>
    </row>
    <row r="4078" spans="2:14" x14ac:dyDescent="0.25">
      <c r="B4078" s="46"/>
      <c r="G4078" s="60"/>
      <c r="H4078" s="46"/>
      <c r="I4078" s="46"/>
      <c r="N4078" s="60"/>
    </row>
    <row r="4079" spans="2:14" x14ac:dyDescent="0.25">
      <c r="B4079" s="46"/>
      <c r="G4079" s="60"/>
      <c r="H4079" s="46"/>
      <c r="I4079" s="46"/>
      <c r="N4079" s="60"/>
    </row>
    <row r="4080" spans="2:14" x14ac:dyDescent="0.25">
      <c r="B4080" s="46"/>
      <c r="G4080" s="60"/>
      <c r="H4080" s="46"/>
      <c r="I4080" s="46"/>
      <c r="N4080" s="60"/>
    </row>
    <row r="4081" spans="2:14" x14ac:dyDescent="0.25">
      <c r="B4081" s="46"/>
      <c r="G4081" s="60"/>
      <c r="H4081" s="46"/>
      <c r="I4081" s="46"/>
      <c r="N4081" s="60"/>
    </row>
    <row r="4082" spans="2:14" x14ac:dyDescent="0.25">
      <c r="B4082" s="46"/>
      <c r="G4082" s="60"/>
      <c r="H4082" s="46"/>
      <c r="I4082" s="46"/>
      <c r="N4082" s="60"/>
    </row>
    <row r="4083" spans="2:14" x14ac:dyDescent="0.25">
      <c r="B4083" s="46"/>
      <c r="G4083" s="60"/>
      <c r="H4083" s="46"/>
      <c r="I4083" s="46"/>
      <c r="N4083" s="60"/>
    </row>
    <row r="4084" spans="2:14" x14ac:dyDescent="0.25">
      <c r="B4084" s="46"/>
      <c r="G4084" s="60"/>
      <c r="H4084" s="46"/>
      <c r="I4084" s="46"/>
      <c r="N4084" s="60"/>
    </row>
    <row r="4085" spans="2:14" x14ac:dyDescent="0.25">
      <c r="B4085" s="46"/>
      <c r="G4085" s="60"/>
      <c r="H4085" s="46"/>
      <c r="I4085" s="46"/>
      <c r="N4085" s="60"/>
    </row>
    <row r="4086" spans="2:14" x14ac:dyDescent="0.25">
      <c r="B4086" s="46"/>
      <c r="G4086" s="60"/>
      <c r="H4086" s="46"/>
      <c r="I4086" s="46"/>
      <c r="N4086" s="60"/>
    </row>
    <row r="4087" spans="2:14" x14ac:dyDescent="0.25">
      <c r="B4087" s="46"/>
      <c r="G4087" s="60"/>
      <c r="H4087" s="46"/>
      <c r="I4087" s="46"/>
      <c r="N4087" s="60"/>
    </row>
    <row r="4088" spans="2:14" x14ac:dyDescent="0.25">
      <c r="B4088" s="46"/>
      <c r="G4088" s="60"/>
      <c r="H4088" s="46"/>
      <c r="I4088" s="46"/>
      <c r="N4088" s="60"/>
    </row>
    <row r="4089" spans="2:14" x14ac:dyDescent="0.25">
      <c r="B4089" s="46"/>
      <c r="G4089" s="60"/>
      <c r="H4089" s="46"/>
      <c r="I4089" s="46"/>
      <c r="N4089" s="60"/>
    </row>
    <row r="4090" spans="2:14" x14ac:dyDescent="0.25">
      <c r="B4090" s="46"/>
      <c r="G4090" s="60"/>
      <c r="H4090" s="46"/>
      <c r="I4090" s="46"/>
      <c r="N4090" s="60"/>
    </row>
    <row r="4091" spans="2:14" x14ac:dyDescent="0.25">
      <c r="B4091" s="46"/>
      <c r="G4091" s="60"/>
      <c r="H4091" s="46"/>
      <c r="I4091" s="46"/>
      <c r="N4091" s="60"/>
    </row>
    <row r="4092" spans="2:14" x14ac:dyDescent="0.25">
      <c r="B4092" s="46"/>
      <c r="G4092" s="60"/>
      <c r="H4092" s="46"/>
      <c r="I4092" s="46"/>
      <c r="N4092" s="60"/>
    </row>
    <row r="4093" spans="2:14" x14ac:dyDescent="0.25">
      <c r="B4093" s="46"/>
      <c r="G4093" s="60"/>
      <c r="H4093" s="46"/>
      <c r="I4093" s="46"/>
      <c r="N4093" s="60"/>
    </row>
    <row r="4094" spans="2:14" x14ac:dyDescent="0.25">
      <c r="B4094" s="46"/>
      <c r="G4094" s="60"/>
      <c r="H4094" s="46"/>
      <c r="I4094" s="46"/>
      <c r="N4094" s="60"/>
    </row>
    <row r="4095" spans="2:14" x14ac:dyDescent="0.25">
      <c r="B4095" s="46"/>
      <c r="G4095" s="60"/>
      <c r="H4095" s="46"/>
      <c r="I4095" s="46"/>
      <c r="N4095" s="60"/>
    </row>
    <row r="4096" spans="2:14" x14ac:dyDescent="0.25">
      <c r="B4096" s="46"/>
      <c r="G4096" s="60"/>
      <c r="H4096" s="46"/>
      <c r="I4096" s="46"/>
      <c r="N4096" s="60"/>
    </row>
    <row r="4097" spans="2:14" x14ac:dyDescent="0.25">
      <c r="B4097" s="46"/>
      <c r="G4097" s="60"/>
      <c r="H4097" s="46"/>
      <c r="I4097" s="46"/>
      <c r="N4097" s="60"/>
    </row>
    <row r="4098" spans="2:14" x14ac:dyDescent="0.25">
      <c r="B4098" s="46"/>
      <c r="G4098" s="60"/>
      <c r="H4098" s="46"/>
      <c r="I4098" s="46"/>
      <c r="N4098" s="60"/>
    </row>
    <row r="4099" spans="2:14" x14ac:dyDescent="0.25">
      <c r="B4099" s="46"/>
      <c r="G4099" s="60"/>
      <c r="H4099" s="46"/>
      <c r="I4099" s="46"/>
      <c r="N4099" s="60"/>
    </row>
    <row r="4100" spans="2:14" x14ac:dyDescent="0.25">
      <c r="B4100" s="46"/>
      <c r="G4100" s="60"/>
      <c r="H4100" s="46"/>
      <c r="I4100" s="46"/>
      <c r="N4100" s="60"/>
    </row>
    <row r="4101" spans="2:14" x14ac:dyDescent="0.25">
      <c r="B4101" s="46"/>
      <c r="G4101" s="60"/>
      <c r="H4101" s="46"/>
      <c r="I4101" s="46"/>
      <c r="N4101" s="60"/>
    </row>
    <row r="4102" spans="2:14" x14ac:dyDescent="0.25">
      <c r="B4102" s="46"/>
      <c r="G4102" s="60"/>
      <c r="H4102" s="46"/>
      <c r="I4102" s="46"/>
      <c r="N4102" s="60"/>
    </row>
    <row r="4103" spans="2:14" x14ac:dyDescent="0.25">
      <c r="B4103" s="46"/>
      <c r="G4103" s="60"/>
      <c r="H4103" s="46"/>
      <c r="I4103" s="46"/>
      <c r="N4103" s="60"/>
    </row>
    <row r="4104" spans="2:14" x14ac:dyDescent="0.25">
      <c r="B4104" s="46"/>
      <c r="G4104" s="60"/>
      <c r="H4104" s="46"/>
      <c r="I4104" s="46"/>
      <c r="N4104" s="60"/>
    </row>
    <row r="4105" spans="2:14" x14ac:dyDescent="0.25">
      <c r="B4105" s="46"/>
      <c r="G4105" s="60"/>
      <c r="H4105" s="46"/>
      <c r="I4105" s="46"/>
      <c r="N4105" s="60"/>
    </row>
    <row r="4106" spans="2:14" x14ac:dyDescent="0.25">
      <c r="B4106" s="46"/>
      <c r="G4106" s="60"/>
      <c r="H4106" s="46"/>
      <c r="I4106" s="46"/>
      <c r="N4106" s="60"/>
    </row>
    <row r="4107" spans="2:14" x14ac:dyDescent="0.25">
      <c r="B4107" s="46"/>
      <c r="G4107" s="60"/>
      <c r="H4107" s="46"/>
      <c r="I4107" s="46"/>
      <c r="N4107" s="60"/>
    </row>
    <row r="4108" spans="2:14" x14ac:dyDescent="0.25">
      <c r="B4108" s="46"/>
      <c r="G4108" s="60"/>
      <c r="H4108" s="46"/>
      <c r="I4108" s="46"/>
      <c r="N4108" s="60"/>
    </row>
    <row r="4109" spans="2:14" x14ac:dyDescent="0.25">
      <c r="B4109" s="46"/>
      <c r="G4109" s="60"/>
      <c r="H4109" s="46"/>
      <c r="I4109" s="46"/>
      <c r="N4109" s="60"/>
    </row>
    <row r="4110" spans="2:14" x14ac:dyDescent="0.25">
      <c r="B4110" s="46"/>
      <c r="G4110" s="60"/>
      <c r="H4110" s="46"/>
      <c r="I4110" s="46"/>
      <c r="N4110" s="60"/>
    </row>
    <row r="4111" spans="2:14" x14ac:dyDescent="0.25">
      <c r="B4111" s="46"/>
      <c r="G4111" s="60"/>
      <c r="H4111" s="46"/>
      <c r="I4111" s="46"/>
      <c r="N4111" s="60"/>
    </row>
    <row r="4112" spans="2:14" x14ac:dyDescent="0.25">
      <c r="B4112" s="46"/>
      <c r="G4112" s="60"/>
      <c r="H4112" s="46"/>
      <c r="I4112" s="46"/>
      <c r="N4112" s="60"/>
    </row>
    <row r="4113" spans="2:14" x14ac:dyDescent="0.25">
      <c r="B4113" s="46"/>
      <c r="G4113" s="60"/>
      <c r="H4113" s="46"/>
      <c r="I4113" s="46"/>
      <c r="N4113" s="60"/>
    </row>
    <row r="4114" spans="2:14" x14ac:dyDescent="0.25">
      <c r="B4114" s="46"/>
      <c r="G4114" s="60"/>
      <c r="H4114" s="46"/>
      <c r="I4114" s="46"/>
      <c r="N4114" s="60"/>
    </row>
    <row r="4115" spans="2:14" x14ac:dyDescent="0.25">
      <c r="B4115" s="46"/>
      <c r="G4115" s="60"/>
      <c r="H4115" s="46"/>
      <c r="I4115" s="46"/>
      <c r="N4115" s="60"/>
    </row>
    <row r="4116" spans="2:14" x14ac:dyDescent="0.25">
      <c r="B4116" s="46"/>
      <c r="G4116" s="60"/>
      <c r="H4116" s="46"/>
      <c r="I4116" s="46"/>
      <c r="N4116" s="60"/>
    </row>
    <row r="4117" spans="2:14" x14ac:dyDescent="0.25">
      <c r="B4117" s="46"/>
      <c r="G4117" s="60"/>
      <c r="H4117" s="46"/>
      <c r="I4117" s="46"/>
      <c r="N4117" s="60"/>
    </row>
    <row r="4118" spans="2:14" x14ac:dyDescent="0.25">
      <c r="B4118" s="46"/>
      <c r="G4118" s="60"/>
      <c r="H4118" s="46"/>
      <c r="I4118" s="46"/>
      <c r="N4118" s="60"/>
    </row>
    <row r="4119" spans="2:14" x14ac:dyDescent="0.25">
      <c r="B4119" s="46"/>
      <c r="G4119" s="60"/>
      <c r="H4119" s="46"/>
      <c r="I4119" s="46"/>
      <c r="N4119" s="60"/>
    </row>
    <row r="4120" spans="2:14" x14ac:dyDescent="0.25">
      <c r="B4120" s="46"/>
      <c r="G4120" s="60"/>
      <c r="H4120" s="46"/>
      <c r="I4120" s="46"/>
      <c r="N4120" s="60"/>
    </row>
    <row r="4121" spans="2:14" x14ac:dyDescent="0.25">
      <c r="B4121" s="46"/>
      <c r="G4121" s="60"/>
      <c r="H4121" s="46"/>
      <c r="I4121" s="46"/>
      <c r="N4121" s="60"/>
    </row>
    <row r="4122" spans="2:14" x14ac:dyDescent="0.25">
      <c r="B4122" s="46"/>
      <c r="G4122" s="60"/>
      <c r="H4122" s="46"/>
      <c r="I4122" s="46"/>
      <c r="N4122" s="60"/>
    </row>
    <row r="4123" spans="2:14" x14ac:dyDescent="0.25">
      <c r="B4123" s="46"/>
      <c r="G4123" s="60"/>
      <c r="H4123" s="46"/>
      <c r="I4123" s="46"/>
      <c r="N4123" s="60"/>
    </row>
    <row r="4124" spans="2:14" x14ac:dyDescent="0.25">
      <c r="B4124" s="46"/>
      <c r="G4124" s="60"/>
      <c r="H4124" s="46"/>
      <c r="I4124" s="46"/>
      <c r="N4124" s="60"/>
    </row>
    <row r="4125" spans="2:14" x14ac:dyDescent="0.25">
      <c r="B4125" s="46"/>
      <c r="G4125" s="60"/>
      <c r="H4125" s="46"/>
      <c r="I4125" s="46"/>
      <c r="N4125" s="60"/>
    </row>
    <row r="4126" spans="2:14" x14ac:dyDescent="0.25">
      <c r="B4126" s="46"/>
      <c r="G4126" s="60"/>
      <c r="H4126" s="46"/>
      <c r="I4126" s="46"/>
      <c r="N4126" s="60"/>
    </row>
    <row r="4127" spans="2:14" x14ac:dyDescent="0.25">
      <c r="B4127" s="46"/>
      <c r="G4127" s="60"/>
      <c r="H4127" s="46"/>
      <c r="I4127" s="46"/>
      <c r="N4127" s="60"/>
    </row>
    <row r="4128" spans="2:14" x14ac:dyDescent="0.25">
      <c r="B4128" s="46"/>
      <c r="G4128" s="60"/>
      <c r="H4128" s="46"/>
      <c r="I4128" s="46"/>
      <c r="N4128" s="60"/>
    </row>
    <row r="4129" spans="2:14" x14ac:dyDescent="0.25">
      <c r="B4129" s="46"/>
      <c r="G4129" s="60"/>
      <c r="H4129" s="46"/>
      <c r="I4129" s="46"/>
      <c r="N4129" s="60"/>
    </row>
    <row r="4130" spans="2:14" x14ac:dyDescent="0.25">
      <c r="B4130" s="46"/>
      <c r="G4130" s="60"/>
      <c r="H4130" s="46"/>
      <c r="I4130" s="46"/>
      <c r="N4130" s="60"/>
    </row>
    <row r="4131" spans="2:14" x14ac:dyDescent="0.25">
      <c r="B4131" s="46"/>
      <c r="G4131" s="60"/>
      <c r="H4131" s="46"/>
      <c r="I4131" s="46"/>
      <c r="N4131" s="60"/>
    </row>
    <row r="4132" spans="2:14" x14ac:dyDescent="0.25">
      <c r="B4132" s="46"/>
      <c r="G4132" s="60"/>
      <c r="H4132" s="46"/>
      <c r="I4132" s="46"/>
      <c r="N4132" s="60"/>
    </row>
    <row r="4133" spans="2:14" x14ac:dyDescent="0.25">
      <c r="B4133" s="46"/>
      <c r="G4133" s="60"/>
      <c r="H4133" s="46"/>
      <c r="I4133" s="46"/>
      <c r="N4133" s="60"/>
    </row>
    <row r="4134" spans="2:14" x14ac:dyDescent="0.25">
      <c r="B4134" s="46"/>
      <c r="G4134" s="60"/>
      <c r="H4134" s="46"/>
      <c r="I4134" s="46"/>
      <c r="N4134" s="60"/>
    </row>
    <row r="4135" spans="2:14" x14ac:dyDescent="0.25">
      <c r="B4135" s="46"/>
      <c r="G4135" s="60"/>
      <c r="H4135" s="46"/>
      <c r="I4135" s="46"/>
      <c r="N4135" s="60"/>
    </row>
    <row r="4136" spans="2:14" x14ac:dyDescent="0.25">
      <c r="B4136" s="46"/>
      <c r="G4136" s="60"/>
      <c r="H4136" s="46"/>
      <c r="I4136" s="46"/>
      <c r="N4136" s="60"/>
    </row>
    <row r="4137" spans="2:14" x14ac:dyDescent="0.25">
      <c r="B4137" s="46"/>
      <c r="G4137" s="60"/>
      <c r="H4137" s="46"/>
      <c r="I4137" s="46"/>
      <c r="N4137" s="60"/>
    </row>
    <row r="4138" spans="2:14" x14ac:dyDescent="0.25">
      <c r="B4138" s="46"/>
      <c r="G4138" s="60"/>
      <c r="H4138" s="46"/>
      <c r="I4138" s="46"/>
      <c r="N4138" s="60"/>
    </row>
    <row r="4139" spans="2:14" x14ac:dyDescent="0.25">
      <c r="B4139" s="46"/>
      <c r="G4139" s="60"/>
      <c r="H4139" s="46"/>
      <c r="I4139" s="46"/>
      <c r="N4139" s="60"/>
    </row>
    <row r="4140" spans="2:14" x14ac:dyDescent="0.25">
      <c r="B4140" s="46"/>
      <c r="G4140" s="60"/>
      <c r="H4140" s="46"/>
      <c r="I4140" s="46"/>
      <c r="N4140" s="60"/>
    </row>
    <row r="4141" spans="2:14" x14ac:dyDescent="0.25">
      <c r="B4141" s="46"/>
      <c r="G4141" s="60"/>
      <c r="H4141" s="46"/>
      <c r="I4141" s="46"/>
      <c r="N4141" s="60"/>
    </row>
    <row r="4142" spans="2:14" x14ac:dyDescent="0.25">
      <c r="B4142" s="46"/>
      <c r="G4142" s="60"/>
      <c r="H4142" s="46"/>
      <c r="I4142" s="46"/>
      <c r="N4142" s="60"/>
    </row>
    <row r="4143" spans="2:14" x14ac:dyDescent="0.25">
      <c r="B4143" s="46"/>
      <c r="G4143" s="60"/>
      <c r="H4143" s="46"/>
      <c r="I4143" s="46"/>
      <c r="N4143" s="60"/>
    </row>
    <row r="4144" spans="2:14" x14ac:dyDescent="0.25">
      <c r="B4144" s="46"/>
      <c r="G4144" s="60"/>
      <c r="H4144" s="46"/>
      <c r="I4144" s="46"/>
      <c r="N4144" s="60"/>
    </row>
    <row r="4145" spans="2:14" x14ac:dyDescent="0.25">
      <c r="B4145" s="46"/>
      <c r="G4145" s="60"/>
      <c r="H4145" s="46"/>
      <c r="I4145" s="46"/>
      <c r="N4145" s="60"/>
    </row>
    <row r="4146" spans="2:14" x14ac:dyDescent="0.25">
      <c r="B4146" s="46"/>
      <c r="G4146" s="60"/>
      <c r="H4146" s="46"/>
      <c r="I4146" s="46"/>
      <c r="N4146" s="60"/>
    </row>
    <row r="4147" spans="2:14" x14ac:dyDescent="0.25">
      <c r="B4147" s="46"/>
      <c r="G4147" s="60"/>
      <c r="H4147" s="46"/>
      <c r="I4147" s="46"/>
      <c r="N4147" s="60"/>
    </row>
    <row r="4148" spans="2:14" x14ac:dyDescent="0.25">
      <c r="B4148" s="46"/>
      <c r="G4148" s="60"/>
      <c r="H4148" s="46"/>
      <c r="I4148" s="46"/>
      <c r="N4148" s="60"/>
    </row>
    <row r="4149" spans="2:14" x14ac:dyDescent="0.25">
      <c r="B4149" s="46"/>
      <c r="G4149" s="60"/>
      <c r="H4149" s="46"/>
      <c r="I4149" s="46"/>
      <c r="N4149" s="60"/>
    </row>
    <row r="4150" spans="2:14" x14ac:dyDescent="0.25">
      <c r="B4150" s="46"/>
      <c r="G4150" s="60"/>
      <c r="H4150" s="46"/>
      <c r="I4150" s="46"/>
      <c r="N4150" s="60"/>
    </row>
    <row r="4151" spans="2:14" x14ac:dyDescent="0.25">
      <c r="B4151" s="46"/>
      <c r="G4151" s="60"/>
      <c r="H4151" s="46"/>
      <c r="I4151" s="46"/>
      <c r="N4151" s="60"/>
    </row>
    <row r="4152" spans="2:14" x14ac:dyDescent="0.25">
      <c r="B4152" s="46"/>
      <c r="G4152" s="60"/>
      <c r="H4152" s="46"/>
      <c r="I4152" s="46"/>
      <c r="N4152" s="60"/>
    </row>
    <row r="4153" spans="2:14" x14ac:dyDescent="0.25">
      <c r="B4153" s="46"/>
      <c r="G4153" s="60"/>
      <c r="H4153" s="46"/>
      <c r="I4153" s="46"/>
      <c r="N4153" s="60"/>
    </row>
    <row r="4154" spans="2:14" x14ac:dyDescent="0.25">
      <c r="B4154" s="46"/>
      <c r="G4154" s="60"/>
      <c r="H4154" s="46"/>
      <c r="I4154" s="46"/>
      <c r="N4154" s="60"/>
    </row>
    <row r="4155" spans="2:14" x14ac:dyDescent="0.25">
      <c r="B4155" s="46"/>
      <c r="G4155" s="60"/>
      <c r="H4155" s="46"/>
      <c r="I4155" s="46"/>
      <c r="N4155" s="60"/>
    </row>
    <row r="4156" spans="2:14" x14ac:dyDescent="0.25">
      <c r="B4156" s="46"/>
      <c r="G4156" s="60"/>
      <c r="H4156" s="46"/>
      <c r="I4156" s="46"/>
      <c r="N4156" s="60"/>
    </row>
    <row r="4157" spans="2:14" x14ac:dyDescent="0.25">
      <c r="B4157" s="46"/>
      <c r="G4157" s="60"/>
      <c r="H4157" s="46"/>
      <c r="I4157" s="46"/>
      <c r="N4157" s="60"/>
    </row>
    <row r="4158" spans="2:14" x14ac:dyDescent="0.25">
      <c r="B4158" s="46"/>
      <c r="G4158" s="60"/>
      <c r="H4158" s="46"/>
      <c r="I4158" s="46"/>
      <c r="N4158" s="60"/>
    </row>
    <row r="4159" spans="2:14" x14ac:dyDescent="0.25">
      <c r="B4159" s="46"/>
      <c r="G4159" s="60"/>
      <c r="H4159" s="46"/>
      <c r="I4159" s="46"/>
      <c r="N4159" s="60"/>
    </row>
    <row r="4160" spans="2:14" x14ac:dyDescent="0.25">
      <c r="B4160" s="46"/>
      <c r="G4160" s="60"/>
      <c r="H4160" s="46"/>
      <c r="I4160" s="46"/>
      <c r="N4160" s="60"/>
    </row>
    <row r="4161" spans="2:14" x14ac:dyDescent="0.25">
      <c r="B4161" s="46"/>
      <c r="G4161" s="60"/>
      <c r="H4161" s="46"/>
      <c r="I4161" s="46"/>
      <c r="N4161" s="60"/>
    </row>
    <row r="4162" spans="2:14" x14ac:dyDescent="0.25">
      <c r="B4162" s="46"/>
      <c r="G4162" s="60"/>
      <c r="H4162" s="46"/>
      <c r="I4162" s="46"/>
      <c r="N4162" s="60"/>
    </row>
    <row r="4163" spans="2:14" x14ac:dyDescent="0.25">
      <c r="B4163" s="46"/>
      <c r="G4163" s="60"/>
      <c r="H4163" s="46"/>
      <c r="I4163" s="46"/>
      <c r="N4163" s="60"/>
    </row>
    <row r="4164" spans="2:14" x14ac:dyDescent="0.25">
      <c r="B4164" s="46"/>
      <c r="G4164" s="60"/>
      <c r="H4164" s="46"/>
      <c r="I4164" s="46"/>
      <c r="N4164" s="60"/>
    </row>
    <row r="4165" spans="2:14" x14ac:dyDescent="0.25">
      <c r="B4165" s="46"/>
      <c r="G4165" s="60"/>
      <c r="H4165" s="46"/>
      <c r="I4165" s="46"/>
      <c r="N4165" s="60"/>
    </row>
    <row r="4166" spans="2:14" x14ac:dyDescent="0.25">
      <c r="B4166" s="46"/>
      <c r="G4166" s="60"/>
      <c r="H4166" s="46"/>
      <c r="I4166" s="46"/>
      <c r="N4166" s="60"/>
    </row>
    <row r="4167" spans="2:14" x14ac:dyDescent="0.25">
      <c r="B4167" s="46"/>
      <c r="G4167" s="60"/>
      <c r="H4167" s="46"/>
      <c r="I4167" s="46"/>
      <c r="N4167" s="60"/>
    </row>
    <row r="4168" spans="2:14" x14ac:dyDescent="0.25">
      <c r="B4168" s="46"/>
      <c r="G4168" s="60"/>
      <c r="H4168" s="46"/>
      <c r="I4168" s="46"/>
      <c r="N4168" s="60"/>
    </row>
    <row r="4169" spans="2:14" x14ac:dyDescent="0.25">
      <c r="B4169" s="46"/>
      <c r="G4169" s="60"/>
      <c r="H4169" s="46"/>
      <c r="I4169" s="46"/>
      <c r="N4169" s="60"/>
    </row>
    <row r="4170" spans="2:14" x14ac:dyDescent="0.25">
      <c r="B4170" s="46"/>
      <c r="G4170" s="60"/>
      <c r="H4170" s="46"/>
      <c r="I4170" s="46"/>
      <c r="N4170" s="60"/>
    </row>
    <row r="4171" spans="2:14" x14ac:dyDescent="0.25">
      <c r="B4171" s="46"/>
      <c r="G4171" s="60"/>
      <c r="H4171" s="46"/>
      <c r="I4171" s="46"/>
      <c r="N4171" s="60"/>
    </row>
    <row r="4172" spans="2:14" x14ac:dyDescent="0.25">
      <c r="B4172" s="46"/>
      <c r="G4172" s="60"/>
      <c r="H4172" s="46"/>
      <c r="I4172" s="46"/>
      <c r="N4172" s="60"/>
    </row>
    <row r="4173" spans="2:14" x14ac:dyDescent="0.25">
      <c r="B4173" s="46"/>
      <c r="G4173" s="60"/>
      <c r="H4173" s="46"/>
      <c r="I4173" s="46"/>
      <c r="N4173" s="60"/>
    </row>
    <row r="4174" spans="2:14" x14ac:dyDescent="0.25">
      <c r="B4174" s="46"/>
      <c r="G4174" s="60"/>
      <c r="H4174" s="46"/>
      <c r="I4174" s="46"/>
      <c r="N4174" s="60"/>
    </row>
    <row r="4175" spans="2:14" x14ac:dyDescent="0.25">
      <c r="B4175" s="46"/>
      <c r="G4175" s="60"/>
      <c r="H4175" s="46"/>
      <c r="I4175" s="46"/>
      <c r="N4175" s="60"/>
    </row>
    <row r="4176" spans="2:14" x14ac:dyDescent="0.25">
      <c r="B4176" s="46"/>
      <c r="G4176" s="60"/>
      <c r="H4176" s="46"/>
      <c r="I4176" s="46"/>
      <c r="N4176" s="60"/>
    </row>
    <row r="4177" spans="2:14" x14ac:dyDescent="0.25">
      <c r="B4177" s="46"/>
      <c r="G4177" s="60"/>
      <c r="H4177" s="46"/>
      <c r="I4177" s="46"/>
      <c r="N4177" s="60"/>
    </row>
    <row r="4178" spans="2:14" x14ac:dyDescent="0.25">
      <c r="B4178" s="46"/>
      <c r="G4178" s="60"/>
      <c r="H4178" s="46"/>
      <c r="I4178" s="46"/>
      <c r="N4178" s="60"/>
    </row>
    <row r="4179" spans="2:14" x14ac:dyDescent="0.25">
      <c r="B4179" s="46"/>
      <c r="G4179" s="60"/>
      <c r="H4179" s="46"/>
      <c r="I4179" s="46"/>
      <c r="N4179" s="60"/>
    </row>
    <row r="4180" spans="2:14" x14ac:dyDescent="0.25">
      <c r="B4180" s="46"/>
      <c r="G4180" s="60"/>
      <c r="H4180" s="46"/>
      <c r="I4180" s="46"/>
      <c r="N4180" s="60"/>
    </row>
    <row r="4181" spans="2:14" x14ac:dyDescent="0.25">
      <c r="B4181" s="46"/>
      <c r="G4181" s="60"/>
      <c r="H4181" s="46"/>
      <c r="I4181" s="46"/>
      <c r="N4181" s="60"/>
    </row>
    <row r="4182" spans="2:14" x14ac:dyDescent="0.25">
      <c r="B4182" s="46"/>
      <c r="G4182" s="60"/>
      <c r="H4182" s="46"/>
      <c r="I4182" s="46"/>
      <c r="N4182" s="60"/>
    </row>
    <row r="4183" spans="2:14" x14ac:dyDescent="0.25">
      <c r="B4183" s="46"/>
      <c r="G4183" s="60"/>
      <c r="H4183" s="46"/>
      <c r="I4183" s="46"/>
      <c r="N4183" s="60"/>
    </row>
    <row r="4184" spans="2:14" x14ac:dyDescent="0.25">
      <c r="B4184" s="46"/>
      <c r="G4184" s="60"/>
      <c r="H4184" s="46"/>
      <c r="I4184" s="46"/>
      <c r="N4184" s="60"/>
    </row>
    <row r="4185" spans="2:14" x14ac:dyDescent="0.25">
      <c r="B4185" s="46"/>
      <c r="G4185" s="60"/>
      <c r="H4185" s="46"/>
      <c r="I4185" s="46"/>
      <c r="N4185" s="60"/>
    </row>
    <row r="4186" spans="2:14" x14ac:dyDescent="0.25">
      <c r="B4186" s="46"/>
      <c r="G4186" s="60"/>
      <c r="H4186" s="46"/>
      <c r="I4186" s="46"/>
      <c r="N4186" s="60"/>
    </row>
    <row r="4187" spans="2:14" x14ac:dyDescent="0.25">
      <c r="B4187" s="46"/>
      <c r="G4187" s="60"/>
      <c r="H4187" s="46"/>
      <c r="I4187" s="46"/>
      <c r="N4187" s="60"/>
    </row>
    <row r="4188" spans="2:14" x14ac:dyDescent="0.25">
      <c r="B4188" s="46"/>
      <c r="G4188" s="60"/>
      <c r="H4188" s="46"/>
      <c r="I4188" s="46"/>
      <c r="N4188" s="60"/>
    </row>
    <row r="4189" spans="2:14" x14ac:dyDescent="0.25">
      <c r="B4189" s="46"/>
      <c r="G4189" s="60"/>
      <c r="H4189" s="46"/>
      <c r="I4189" s="46"/>
      <c r="N4189" s="60"/>
    </row>
    <row r="4190" spans="2:14" x14ac:dyDescent="0.25">
      <c r="B4190" s="46"/>
      <c r="G4190" s="60"/>
      <c r="H4190" s="46"/>
      <c r="I4190" s="46"/>
      <c r="N4190" s="60"/>
    </row>
    <row r="4191" spans="2:14" x14ac:dyDescent="0.25">
      <c r="B4191" s="46"/>
      <c r="G4191" s="60"/>
      <c r="H4191" s="46"/>
      <c r="I4191" s="46"/>
      <c r="N4191" s="60"/>
    </row>
    <row r="4192" spans="2:14" x14ac:dyDescent="0.25">
      <c r="B4192" s="46"/>
      <c r="G4192" s="60"/>
      <c r="H4192" s="46"/>
      <c r="I4192" s="46"/>
      <c r="N4192" s="60"/>
    </row>
    <row r="4193" spans="2:14" x14ac:dyDescent="0.25">
      <c r="B4193" s="46"/>
      <c r="G4193" s="60"/>
      <c r="H4193" s="46"/>
      <c r="I4193" s="46"/>
      <c r="N4193" s="60"/>
    </row>
    <row r="4194" spans="2:14" x14ac:dyDescent="0.25">
      <c r="B4194" s="46"/>
      <c r="G4194" s="60"/>
      <c r="H4194" s="46"/>
      <c r="I4194" s="46"/>
      <c r="N4194" s="60"/>
    </row>
    <row r="4195" spans="2:14" x14ac:dyDescent="0.25">
      <c r="B4195" s="46"/>
      <c r="G4195" s="60"/>
      <c r="H4195" s="46"/>
      <c r="I4195" s="46"/>
      <c r="N4195" s="60"/>
    </row>
    <row r="4196" spans="2:14" x14ac:dyDescent="0.25">
      <c r="B4196" s="46"/>
      <c r="G4196" s="60"/>
      <c r="H4196" s="46"/>
      <c r="I4196" s="46"/>
      <c r="N4196" s="60"/>
    </row>
    <row r="4197" spans="2:14" x14ac:dyDescent="0.25">
      <c r="B4197" s="46"/>
      <c r="G4197" s="60"/>
      <c r="H4197" s="46"/>
      <c r="I4197" s="46"/>
      <c r="N4197" s="60"/>
    </row>
    <row r="4198" spans="2:14" x14ac:dyDescent="0.25">
      <c r="B4198" s="46"/>
      <c r="G4198" s="60"/>
      <c r="H4198" s="46"/>
      <c r="I4198" s="46"/>
      <c r="N4198" s="60"/>
    </row>
    <row r="4199" spans="2:14" x14ac:dyDescent="0.25">
      <c r="B4199" s="46"/>
      <c r="G4199" s="60"/>
      <c r="H4199" s="46"/>
      <c r="I4199" s="46"/>
      <c r="N4199" s="60"/>
    </row>
    <row r="4200" spans="2:14" x14ac:dyDescent="0.25">
      <c r="B4200" s="46"/>
      <c r="G4200" s="60"/>
      <c r="H4200" s="46"/>
      <c r="I4200" s="46"/>
      <c r="N4200" s="60"/>
    </row>
    <row r="4201" spans="2:14" x14ac:dyDescent="0.25">
      <c r="B4201" s="46"/>
      <c r="G4201" s="60"/>
      <c r="H4201" s="46"/>
      <c r="I4201" s="46"/>
      <c r="N4201" s="60"/>
    </row>
    <row r="4202" spans="2:14" x14ac:dyDescent="0.25">
      <c r="B4202" s="46"/>
      <c r="G4202" s="60"/>
      <c r="H4202" s="46"/>
      <c r="I4202" s="46"/>
      <c r="N4202" s="60"/>
    </row>
    <row r="4203" spans="2:14" x14ac:dyDescent="0.25">
      <c r="B4203" s="46"/>
      <c r="G4203" s="60"/>
      <c r="H4203" s="46"/>
      <c r="I4203" s="46"/>
      <c r="N4203" s="60"/>
    </row>
    <row r="4204" spans="2:14" x14ac:dyDescent="0.25">
      <c r="B4204" s="46"/>
      <c r="G4204" s="60"/>
      <c r="H4204" s="46"/>
      <c r="I4204" s="46"/>
      <c r="N4204" s="60"/>
    </row>
    <row r="4205" spans="2:14" x14ac:dyDescent="0.25">
      <c r="B4205" s="46"/>
      <c r="G4205" s="60"/>
      <c r="H4205" s="46"/>
      <c r="I4205" s="46"/>
      <c r="N4205" s="60"/>
    </row>
    <row r="4206" spans="2:14" x14ac:dyDescent="0.25">
      <c r="B4206" s="46"/>
      <c r="G4206" s="60"/>
      <c r="H4206" s="46"/>
      <c r="I4206" s="46"/>
      <c r="N4206" s="60"/>
    </row>
    <row r="4207" spans="2:14" x14ac:dyDescent="0.25">
      <c r="B4207" s="46"/>
      <c r="G4207" s="60"/>
      <c r="H4207" s="46"/>
      <c r="I4207" s="46"/>
      <c r="N4207" s="60"/>
    </row>
    <row r="4208" spans="2:14" x14ac:dyDescent="0.25">
      <c r="B4208" s="46"/>
      <c r="G4208" s="60"/>
      <c r="H4208" s="46"/>
      <c r="I4208" s="46"/>
      <c r="N4208" s="60"/>
    </row>
    <row r="4209" spans="2:14" x14ac:dyDescent="0.25">
      <c r="B4209" s="46"/>
      <c r="G4209" s="60"/>
      <c r="H4209" s="46"/>
      <c r="I4209" s="46"/>
      <c r="N4209" s="60"/>
    </row>
    <row r="4210" spans="2:14" x14ac:dyDescent="0.25">
      <c r="B4210" s="46"/>
      <c r="G4210" s="60"/>
      <c r="H4210" s="46"/>
      <c r="I4210" s="46"/>
      <c r="N4210" s="60"/>
    </row>
    <row r="4211" spans="2:14" x14ac:dyDescent="0.25">
      <c r="B4211" s="46"/>
      <c r="G4211" s="60"/>
      <c r="H4211" s="46"/>
      <c r="I4211" s="46"/>
      <c r="N4211" s="60"/>
    </row>
    <row r="4212" spans="2:14" x14ac:dyDescent="0.25">
      <c r="B4212" s="46"/>
      <c r="G4212" s="60"/>
      <c r="H4212" s="46"/>
      <c r="I4212" s="46"/>
      <c r="N4212" s="60"/>
    </row>
    <row r="4213" spans="2:14" x14ac:dyDescent="0.25">
      <c r="B4213" s="46"/>
      <c r="G4213" s="60"/>
      <c r="H4213" s="46"/>
      <c r="I4213" s="46"/>
      <c r="N4213" s="60"/>
    </row>
    <row r="4214" spans="2:14" x14ac:dyDescent="0.25">
      <c r="B4214" s="46"/>
      <c r="G4214" s="60"/>
      <c r="H4214" s="46"/>
      <c r="I4214" s="46"/>
      <c r="N4214" s="60"/>
    </row>
    <row r="4215" spans="2:14" x14ac:dyDescent="0.25">
      <c r="B4215" s="46"/>
      <c r="G4215" s="60"/>
      <c r="H4215" s="46"/>
      <c r="I4215" s="46"/>
      <c r="N4215" s="60"/>
    </row>
    <row r="4216" spans="2:14" x14ac:dyDescent="0.25">
      <c r="B4216" s="46"/>
      <c r="G4216" s="60"/>
      <c r="H4216" s="46"/>
      <c r="I4216" s="46"/>
      <c r="N4216" s="60"/>
    </row>
    <row r="4217" spans="2:14" x14ac:dyDescent="0.25">
      <c r="B4217" s="46"/>
      <c r="G4217" s="60"/>
      <c r="H4217" s="46"/>
      <c r="I4217" s="46"/>
      <c r="N4217" s="60"/>
    </row>
    <row r="4218" spans="2:14" x14ac:dyDescent="0.25">
      <c r="B4218" s="46"/>
      <c r="G4218" s="60"/>
      <c r="H4218" s="46"/>
      <c r="I4218" s="46"/>
      <c r="N4218" s="60"/>
    </row>
    <row r="4219" spans="2:14" x14ac:dyDescent="0.25">
      <c r="B4219" s="46"/>
      <c r="G4219" s="60"/>
      <c r="H4219" s="46"/>
      <c r="I4219" s="46"/>
      <c r="N4219" s="60"/>
    </row>
    <row r="4220" spans="2:14" x14ac:dyDescent="0.25">
      <c r="B4220" s="46"/>
      <c r="G4220" s="60"/>
      <c r="H4220" s="46"/>
      <c r="I4220" s="46"/>
      <c r="N4220" s="60"/>
    </row>
    <row r="4221" spans="2:14" x14ac:dyDescent="0.25">
      <c r="B4221" s="46"/>
      <c r="G4221" s="60"/>
      <c r="H4221" s="46"/>
      <c r="I4221" s="46"/>
      <c r="N4221" s="60"/>
    </row>
    <row r="4222" spans="2:14" x14ac:dyDescent="0.25">
      <c r="B4222" s="46"/>
      <c r="G4222" s="60"/>
      <c r="H4222" s="46"/>
      <c r="I4222" s="46"/>
      <c r="N4222" s="60"/>
    </row>
    <row r="4223" spans="2:14" x14ac:dyDescent="0.25">
      <c r="B4223" s="46"/>
      <c r="G4223" s="60"/>
      <c r="H4223" s="46"/>
      <c r="I4223" s="46"/>
      <c r="N4223" s="60"/>
    </row>
    <row r="4224" spans="2:14" x14ac:dyDescent="0.25">
      <c r="B4224" s="46"/>
      <c r="G4224" s="60"/>
      <c r="H4224" s="46"/>
      <c r="I4224" s="46"/>
      <c r="N4224" s="60"/>
    </row>
    <row r="4225" spans="2:14" x14ac:dyDescent="0.25">
      <c r="B4225" s="46"/>
      <c r="G4225" s="60"/>
      <c r="H4225" s="46"/>
      <c r="I4225" s="46"/>
      <c r="N4225" s="60"/>
    </row>
    <row r="4226" spans="2:14" x14ac:dyDescent="0.25">
      <c r="B4226" s="46"/>
      <c r="G4226" s="60"/>
      <c r="H4226" s="46"/>
      <c r="I4226" s="46"/>
      <c r="N4226" s="60"/>
    </row>
    <row r="4227" spans="2:14" x14ac:dyDescent="0.25">
      <c r="B4227" s="46"/>
      <c r="G4227" s="60"/>
      <c r="H4227" s="46"/>
      <c r="I4227" s="46"/>
      <c r="N4227" s="60"/>
    </row>
    <row r="4228" spans="2:14" x14ac:dyDescent="0.25">
      <c r="B4228" s="46"/>
      <c r="G4228" s="60"/>
      <c r="H4228" s="46"/>
      <c r="I4228" s="46"/>
      <c r="N4228" s="60"/>
    </row>
    <row r="4229" spans="2:14" x14ac:dyDescent="0.25">
      <c r="B4229" s="46"/>
      <c r="G4229" s="60"/>
      <c r="H4229" s="46"/>
      <c r="I4229" s="46"/>
      <c r="N4229" s="60"/>
    </row>
    <row r="4230" spans="2:14" x14ac:dyDescent="0.25">
      <c r="B4230" s="46"/>
      <c r="G4230" s="60"/>
      <c r="H4230" s="46"/>
      <c r="I4230" s="46"/>
      <c r="N4230" s="60"/>
    </row>
    <row r="4231" spans="2:14" x14ac:dyDescent="0.25">
      <c r="B4231" s="46"/>
      <c r="G4231" s="60"/>
      <c r="H4231" s="46"/>
      <c r="I4231" s="46"/>
      <c r="N4231" s="60"/>
    </row>
    <row r="4232" spans="2:14" x14ac:dyDescent="0.25">
      <c r="B4232" s="46"/>
      <c r="G4232" s="60"/>
      <c r="H4232" s="46"/>
      <c r="I4232" s="46"/>
      <c r="N4232" s="60"/>
    </row>
    <row r="4233" spans="2:14" x14ac:dyDescent="0.25">
      <c r="B4233" s="46"/>
      <c r="G4233" s="60"/>
      <c r="H4233" s="46"/>
      <c r="I4233" s="46"/>
      <c r="N4233" s="60"/>
    </row>
    <row r="4234" spans="2:14" x14ac:dyDescent="0.25">
      <c r="B4234" s="46"/>
      <c r="G4234" s="60"/>
      <c r="H4234" s="46"/>
      <c r="I4234" s="46"/>
      <c r="N4234" s="60"/>
    </row>
    <row r="4235" spans="2:14" x14ac:dyDescent="0.25">
      <c r="B4235" s="46"/>
      <c r="G4235" s="60"/>
      <c r="H4235" s="46"/>
      <c r="I4235" s="46"/>
      <c r="N4235" s="60"/>
    </row>
    <row r="4236" spans="2:14" x14ac:dyDescent="0.25">
      <c r="B4236" s="46"/>
      <c r="G4236" s="60"/>
      <c r="H4236" s="46"/>
      <c r="I4236" s="46"/>
      <c r="N4236" s="60"/>
    </row>
    <row r="4237" spans="2:14" x14ac:dyDescent="0.25">
      <c r="B4237" s="46"/>
      <c r="G4237" s="60"/>
      <c r="H4237" s="46"/>
      <c r="I4237" s="46"/>
      <c r="N4237" s="60"/>
    </row>
    <row r="4238" spans="2:14" x14ac:dyDescent="0.25">
      <c r="B4238" s="46"/>
      <c r="G4238" s="60"/>
      <c r="H4238" s="46"/>
      <c r="I4238" s="46"/>
      <c r="N4238" s="60"/>
    </row>
    <row r="4239" spans="2:14" x14ac:dyDescent="0.25">
      <c r="B4239" s="46"/>
      <c r="G4239" s="60"/>
      <c r="H4239" s="46"/>
      <c r="I4239" s="46"/>
      <c r="N4239" s="60"/>
    </row>
    <row r="4240" spans="2:14" x14ac:dyDescent="0.25">
      <c r="B4240" s="46"/>
      <c r="G4240" s="60"/>
      <c r="H4240" s="46"/>
      <c r="I4240" s="46"/>
      <c r="N4240" s="60"/>
    </row>
    <row r="4241" spans="2:14" x14ac:dyDescent="0.25">
      <c r="B4241" s="46"/>
      <c r="G4241" s="60"/>
      <c r="H4241" s="46"/>
      <c r="I4241" s="46"/>
      <c r="N4241" s="60"/>
    </row>
    <row r="4242" spans="2:14" x14ac:dyDescent="0.25">
      <c r="B4242" s="46"/>
      <c r="G4242" s="60"/>
      <c r="H4242" s="46"/>
      <c r="I4242" s="46"/>
      <c r="N4242" s="60"/>
    </row>
    <row r="4243" spans="2:14" x14ac:dyDescent="0.25">
      <c r="B4243" s="46"/>
      <c r="G4243" s="60"/>
      <c r="H4243" s="46"/>
      <c r="I4243" s="46"/>
      <c r="N4243" s="60"/>
    </row>
    <row r="4244" spans="2:14" x14ac:dyDescent="0.25">
      <c r="B4244" s="46"/>
      <c r="G4244" s="60"/>
      <c r="H4244" s="46"/>
      <c r="I4244" s="46"/>
      <c r="N4244" s="60"/>
    </row>
    <row r="4245" spans="2:14" x14ac:dyDescent="0.25">
      <c r="B4245" s="46"/>
      <c r="G4245" s="60"/>
      <c r="H4245" s="46"/>
      <c r="I4245" s="46"/>
      <c r="N4245" s="60"/>
    </row>
    <row r="4246" spans="2:14" x14ac:dyDescent="0.25">
      <c r="B4246" s="46"/>
      <c r="G4246" s="60"/>
      <c r="H4246" s="46"/>
      <c r="I4246" s="46"/>
      <c r="N4246" s="60"/>
    </row>
    <row r="4247" spans="2:14" x14ac:dyDescent="0.25">
      <c r="B4247" s="46"/>
      <c r="G4247" s="60"/>
      <c r="H4247" s="46"/>
      <c r="I4247" s="46"/>
      <c r="N4247" s="60"/>
    </row>
    <row r="4248" spans="2:14" x14ac:dyDescent="0.25">
      <c r="B4248" s="46"/>
      <c r="G4248" s="60"/>
      <c r="H4248" s="46"/>
      <c r="I4248" s="46"/>
      <c r="N4248" s="60"/>
    </row>
    <row r="4249" spans="2:14" x14ac:dyDescent="0.25">
      <c r="B4249" s="46"/>
      <c r="G4249" s="60"/>
      <c r="H4249" s="46"/>
      <c r="I4249" s="46"/>
      <c r="N4249" s="60"/>
    </row>
    <row r="4250" spans="2:14" x14ac:dyDescent="0.25">
      <c r="B4250" s="46"/>
      <c r="G4250" s="60"/>
      <c r="H4250" s="46"/>
      <c r="I4250" s="46"/>
      <c r="N4250" s="60"/>
    </row>
    <row r="4251" spans="2:14" x14ac:dyDescent="0.25">
      <c r="B4251" s="46"/>
      <c r="G4251" s="60"/>
      <c r="H4251" s="46"/>
      <c r="I4251" s="46"/>
      <c r="N4251" s="60"/>
    </row>
    <row r="4252" spans="2:14" x14ac:dyDescent="0.25">
      <c r="B4252" s="46"/>
      <c r="G4252" s="60"/>
      <c r="H4252" s="46"/>
      <c r="I4252" s="46"/>
      <c r="N4252" s="60"/>
    </row>
    <row r="4253" spans="2:14" x14ac:dyDescent="0.25">
      <c r="B4253" s="46"/>
      <c r="G4253" s="60"/>
      <c r="H4253" s="46"/>
      <c r="I4253" s="46"/>
      <c r="N4253" s="60"/>
    </row>
    <row r="4254" spans="2:14" x14ac:dyDescent="0.25">
      <c r="B4254" s="46"/>
      <c r="G4254" s="60"/>
      <c r="H4254" s="46"/>
      <c r="I4254" s="46"/>
      <c r="N4254" s="60"/>
    </row>
    <row r="4255" spans="2:14" x14ac:dyDescent="0.25">
      <c r="B4255" s="46"/>
      <c r="G4255" s="60"/>
      <c r="H4255" s="46"/>
      <c r="I4255" s="46"/>
      <c r="N4255" s="60"/>
    </row>
    <row r="4256" spans="2:14" x14ac:dyDescent="0.25">
      <c r="B4256" s="46"/>
      <c r="G4256" s="60"/>
      <c r="H4256" s="46"/>
      <c r="I4256" s="46"/>
      <c r="N4256" s="60"/>
    </row>
    <row r="4257" spans="2:14" x14ac:dyDescent="0.25">
      <c r="B4257" s="46"/>
      <c r="G4257" s="60"/>
      <c r="H4257" s="46"/>
      <c r="I4257" s="46"/>
      <c r="N4257" s="60"/>
    </row>
    <row r="4258" spans="2:14" x14ac:dyDescent="0.25">
      <c r="B4258" s="46"/>
      <c r="G4258" s="60"/>
      <c r="H4258" s="46"/>
      <c r="I4258" s="46"/>
      <c r="N4258" s="60"/>
    </row>
    <row r="4259" spans="2:14" x14ac:dyDescent="0.25">
      <c r="B4259" s="46"/>
      <c r="G4259" s="60"/>
      <c r="H4259" s="46"/>
      <c r="I4259" s="46"/>
      <c r="N4259" s="60"/>
    </row>
    <row r="4260" spans="2:14" x14ac:dyDescent="0.25">
      <c r="B4260" s="46"/>
      <c r="G4260" s="60"/>
      <c r="H4260" s="46"/>
      <c r="I4260" s="46"/>
      <c r="N4260" s="60"/>
    </row>
    <row r="4261" spans="2:14" x14ac:dyDescent="0.25">
      <c r="B4261" s="46"/>
      <c r="G4261" s="60"/>
      <c r="H4261" s="46"/>
      <c r="I4261" s="46"/>
      <c r="N4261" s="60"/>
    </row>
    <row r="4262" spans="2:14" x14ac:dyDescent="0.25">
      <c r="B4262" s="46"/>
      <c r="G4262" s="60"/>
      <c r="H4262" s="46"/>
      <c r="I4262" s="46"/>
      <c r="N4262" s="60"/>
    </row>
    <row r="4263" spans="2:14" x14ac:dyDescent="0.25">
      <c r="B4263" s="46"/>
      <c r="G4263" s="60"/>
      <c r="H4263" s="46"/>
      <c r="I4263" s="46"/>
      <c r="N4263" s="60"/>
    </row>
    <row r="4264" spans="2:14" x14ac:dyDescent="0.25">
      <c r="B4264" s="46"/>
      <c r="G4264" s="60"/>
      <c r="H4264" s="46"/>
      <c r="I4264" s="46"/>
      <c r="N4264" s="60"/>
    </row>
    <row r="4265" spans="2:14" x14ac:dyDescent="0.25">
      <c r="B4265" s="46"/>
      <c r="G4265" s="60"/>
      <c r="H4265" s="46"/>
      <c r="I4265" s="46"/>
      <c r="N4265" s="60"/>
    </row>
    <row r="4266" spans="2:14" x14ac:dyDescent="0.25">
      <c r="B4266" s="46"/>
      <c r="G4266" s="60"/>
      <c r="H4266" s="46"/>
      <c r="I4266" s="46"/>
      <c r="N4266" s="60"/>
    </row>
    <row r="4267" spans="2:14" x14ac:dyDescent="0.25">
      <c r="B4267" s="46"/>
      <c r="G4267" s="60"/>
      <c r="H4267" s="46"/>
      <c r="I4267" s="46"/>
      <c r="N4267" s="60"/>
    </row>
    <row r="4268" spans="2:14" x14ac:dyDescent="0.25">
      <c r="B4268" s="46"/>
      <c r="G4268" s="60"/>
      <c r="H4268" s="46"/>
      <c r="I4268" s="46"/>
      <c r="N4268" s="60"/>
    </row>
    <row r="4269" spans="2:14" x14ac:dyDescent="0.25">
      <c r="B4269" s="46"/>
      <c r="G4269" s="60"/>
      <c r="H4269" s="46"/>
      <c r="I4269" s="46"/>
      <c r="N4269" s="60"/>
    </row>
    <row r="4270" spans="2:14" x14ac:dyDescent="0.25">
      <c r="B4270" s="46"/>
      <c r="G4270" s="60"/>
      <c r="H4270" s="46"/>
      <c r="I4270" s="46"/>
      <c r="N4270" s="60"/>
    </row>
    <row r="4271" spans="2:14" x14ac:dyDescent="0.25">
      <c r="B4271" s="46"/>
      <c r="G4271" s="60"/>
      <c r="H4271" s="46"/>
      <c r="I4271" s="46"/>
      <c r="N4271" s="60"/>
    </row>
    <row r="4272" spans="2:14" x14ac:dyDescent="0.25">
      <c r="B4272" s="46"/>
      <c r="G4272" s="60"/>
      <c r="H4272" s="46"/>
      <c r="I4272" s="46"/>
      <c r="N4272" s="60"/>
    </row>
    <row r="4273" spans="2:14" x14ac:dyDescent="0.25">
      <c r="B4273" s="46"/>
      <c r="G4273" s="60"/>
      <c r="H4273" s="46"/>
      <c r="I4273" s="46"/>
      <c r="N4273" s="60"/>
    </row>
    <row r="4274" spans="2:14" x14ac:dyDescent="0.25">
      <c r="B4274" s="46"/>
      <c r="G4274" s="60"/>
      <c r="H4274" s="46"/>
      <c r="I4274" s="46"/>
      <c r="N4274" s="60"/>
    </row>
    <row r="4275" spans="2:14" x14ac:dyDescent="0.25">
      <c r="B4275" s="46"/>
      <c r="G4275" s="60"/>
      <c r="H4275" s="46"/>
      <c r="I4275" s="46"/>
      <c r="N4275" s="60"/>
    </row>
    <row r="4276" spans="2:14" x14ac:dyDescent="0.25">
      <c r="B4276" s="46"/>
      <c r="G4276" s="60"/>
      <c r="H4276" s="46"/>
      <c r="I4276" s="46"/>
      <c r="N4276" s="60"/>
    </row>
    <row r="4277" spans="2:14" x14ac:dyDescent="0.25">
      <c r="B4277" s="46"/>
      <c r="G4277" s="60"/>
      <c r="H4277" s="46"/>
      <c r="I4277" s="46"/>
      <c r="N4277" s="60"/>
    </row>
    <row r="4278" spans="2:14" x14ac:dyDescent="0.25">
      <c r="B4278" s="46"/>
      <c r="G4278" s="60"/>
      <c r="H4278" s="46"/>
      <c r="I4278" s="46"/>
      <c r="N4278" s="60"/>
    </row>
    <row r="4279" spans="2:14" x14ac:dyDescent="0.25">
      <c r="B4279" s="46"/>
      <c r="G4279" s="60"/>
      <c r="H4279" s="46"/>
      <c r="I4279" s="46"/>
      <c r="N4279" s="60"/>
    </row>
    <row r="4280" spans="2:14" x14ac:dyDescent="0.25">
      <c r="B4280" s="46"/>
      <c r="G4280" s="60"/>
      <c r="H4280" s="46"/>
      <c r="I4280" s="46"/>
      <c r="N4280" s="60"/>
    </row>
    <row r="4281" spans="2:14" x14ac:dyDescent="0.25">
      <c r="B4281" s="46"/>
      <c r="G4281" s="60"/>
      <c r="H4281" s="46"/>
      <c r="I4281" s="46"/>
      <c r="N4281" s="60"/>
    </row>
    <row r="4282" spans="2:14" x14ac:dyDescent="0.25">
      <c r="B4282" s="46"/>
      <c r="G4282" s="60"/>
      <c r="H4282" s="46"/>
      <c r="I4282" s="46"/>
      <c r="N4282" s="60"/>
    </row>
    <row r="4283" spans="2:14" x14ac:dyDescent="0.25">
      <c r="B4283" s="46"/>
      <c r="G4283" s="60"/>
      <c r="H4283" s="46"/>
      <c r="I4283" s="46"/>
      <c r="N4283" s="60"/>
    </row>
    <row r="4284" spans="2:14" x14ac:dyDescent="0.25">
      <c r="B4284" s="46"/>
      <c r="G4284" s="60"/>
      <c r="H4284" s="46"/>
      <c r="I4284" s="46"/>
      <c r="N4284" s="60"/>
    </row>
    <row r="4285" spans="2:14" x14ac:dyDescent="0.25">
      <c r="B4285" s="46"/>
      <c r="G4285" s="60"/>
      <c r="H4285" s="46"/>
      <c r="I4285" s="46"/>
      <c r="N4285" s="60"/>
    </row>
    <row r="4286" spans="2:14" x14ac:dyDescent="0.25">
      <c r="B4286" s="46"/>
      <c r="G4286" s="60"/>
      <c r="H4286" s="46"/>
      <c r="I4286" s="46"/>
      <c r="N4286" s="60"/>
    </row>
    <row r="4287" spans="2:14" x14ac:dyDescent="0.25">
      <c r="B4287" s="46"/>
      <c r="G4287" s="60"/>
      <c r="H4287" s="46"/>
      <c r="I4287" s="46"/>
      <c r="N4287" s="60"/>
    </row>
    <row r="4288" spans="2:14" x14ac:dyDescent="0.25">
      <c r="B4288" s="46"/>
      <c r="G4288" s="60"/>
      <c r="H4288" s="46"/>
      <c r="I4288" s="46"/>
      <c r="N4288" s="60"/>
    </row>
    <row r="4289" spans="2:14" x14ac:dyDescent="0.25">
      <c r="B4289" s="46"/>
      <c r="G4289" s="60"/>
      <c r="H4289" s="46"/>
      <c r="I4289" s="46"/>
      <c r="N4289" s="60"/>
    </row>
    <row r="4290" spans="2:14" x14ac:dyDescent="0.25">
      <c r="B4290" s="46"/>
      <c r="G4290" s="60"/>
      <c r="H4290" s="46"/>
      <c r="I4290" s="46"/>
      <c r="N4290" s="60"/>
    </row>
    <row r="4291" spans="2:14" x14ac:dyDescent="0.25">
      <c r="B4291" s="46"/>
      <c r="G4291" s="60"/>
      <c r="H4291" s="46"/>
      <c r="I4291" s="46"/>
      <c r="N4291" s="60"/>
    </row>
    <row r="4292" spans="2:14" x14ac:dyDescent="0.25">
      <c r="B4292" s="46"/>
      <c r="G4292" s="60"/>
      <c r="H4292" s="46"/>
      <c r="I4292" s="46"/>
      <c r="N4292" s="60"/>
    </row>
    <row r="4293" spans="2:14" x14ac:dyDescent="0.25">
      <c r="B4293" s="46"/>
      <c r="G4293" s="60"/>
      <c r="H4293" s="46"/>
      <c r="I4293" s="46"/>
      <c r="N4293" s="60"/>
    </row>
    <row r="4294" spans="2:14" x14ac:dyDescent="0.25">
      <c r="B4294" s="46"/>
      <c r="G4294" s="60"/>
      <c r="H4294" s="46"/>
      <c r="I4294" s="46"/>
      <c r="N4294" s="60"/>
    </row>
    <row r="4295" spans="2:14" x14ac:dyDescent="0.25">
      <c r="B4295" s="46"/>
      <c r="G4295" s="60"/>
      <c r="H4295" s="46"/>
      <c r="I4295" s="46"/>
      <c r="N4295" s="60"/>
    </row>
    <row r="4296" spans="2:14" x14ac:dyDescent="0.25">
      <c r="B4296" s="46"/>
      <c r="G4296" s="60"/>
      <c r="H4296" s="46"/>
      <c r="I4296" s="46"/>
      <c r="N4296" s="60"/>
    </row>
    <row r="4297" spans="2:14" x14ac:dyDescent="0.25">
      <c r="B4297" s="46"/>
      <c r="G4297" s="60"/>
      <c r="H4297" s="46"/>
      <c r="I4297" s="46"/>
      <c r="N4297" s="60"/>
    </row>
    <row r="4298" spans="2:14" x14ac:dyDescent="0.25">
      <c r="B4298" s="46"/>
      <c r="G4298" s="60"/>
      <c r="H4298" s="46"/>
      <c r="I4298" s="46"/>
      <c r="N4298" s="60"/>
    </row>
    <row r="4299" spans="2:14" x14ac:dyDescent="0.25">
      <c r="B4299" s="46"/>
      <c r="G4299" s="60"/>
      <c r="H4299" s="46"/>
      <c r="I4299" s="46"/>
      <c r="N4299" s="60"/>
    </row>
    <row r="4300" spans="2:14" x14ac:dyDescent="0.25">
      <c r="B4300" s="46"/>
      <c r="G4300" s="60"/>
      <c r="H4300" s="46"/>
      <c r="I4300" s="46"/>
      <c r="N4300" s="60"/>
    </row>
    <row r="4301" spans="2:14" x14ac:dyDescent="0.25">
      <c r="B4301" s="46"/>
      <c r="G4301" s="60"/>
      <c r="H4301" s="46"/>
      <c r="I4301" s="46"/>
      <c r="N4301" s="60"/>
    </row>
    <row r="4302" spans="2:14" x14ac:dyDescent="0.25">
      <c r="B4302" s="46"/>
      <c r="G4302" s="60"/>
      <c r="H4302" s="46"/>
      <c r="I4302" s="46"/>
      <c r="N4302" s="60"/>
    </row>
    <row r="4303" spans="2:14" x14ac:dyDescent="0.25">
      <c r="B4303" s="46"/>
      <c r="G4303" s="60"/>
      <c r="H4303" s="46"/>
      <c r="I4303" s="46"/>
      <c r="N4303" s="60"/>
    </row>
    <row r="4304" spans="2:14" x14ac:dyDescent="0.25">
      <c r="B4304" s="46"/>
      <c r="G4304" s="60"/>
      <c r="H4304" s="46"/>
      <c r="I4304" s="46"/>
      <c r="N4304" s="60"/>
    </row>
    <row r="4305" spans="2:14" x14ac:dyDescent="0.25">
      <c r="B4305" s="46"/>
      <c r="G4305" s="60"/>
      <c r="H4305" s="46"/>
      <c r="I4305" s="46"/>
      <c r="N4305" s="60"/>
    </row>
    <row r="4306" spans="2:14" x14ac:dyDescent="0.25">
      <c r="B4306" s="46"/>
      <c r="G4306" s="60"/>
      <c r="H4306" s="46"/>
      <c r="I4306" s="46"/>
      <c r="N4306" s="60"/>
    </row>
    <row r="4307" spans="2:14" x14ac:dyDescent="0.25">
      <c r="B4307" s="46"/>
      <c r="G4307" s="60"/>
      <c r="H4307" s="46"/>
      <c r="I4307" s="46"/>
      <c r="N4307" s="60"/>
    </row>
    <row r="4308" spans="2:14" x14ac:dyDescent="0.25">
      <c r="B4308" s="46"/>
      <c r="G4308" s="60"/>
      <c r="H4308" s="46"/>
      <c r="I4308" s="46"/>
      <c r="N4308" s="60"/>
    </row>
    <row r="4309" spans="2:14" x14ac:dyDescent="0.25">
      <c r="B4309" s="46"/>
      <c r="G4309" s="60"/>
      <c r="H4309" s="46"/>
      <c r="I4309" s="46"/>
      <c r="N4309" s="60"/>
    </row>
    <row r="4310" spans="2:14" x14ac:dyDescent="0.25">
      <c r="B4310" s="46"/>
      <c r="G4310" s="60"/>
      <c r="H4310" s="46"/>
      <c r="I4310" s="46"/>
      <c r="N4310" s="60"/>
    </row>
    <row r="4311" spans="2:14" x14ac:dyDescent="0.25">
      <c r="B4311" s="46"/>
      <c r="G4311" s="60"/>
      <c r="H4311" s="46"/>
      <c r="I4311" s="46"/>
      <c r="N4311" s="60"/>
    </row>
    <row r="4312" spans="2:14" x14ac:dyDescent="0.25">
      <c r="B4312" s="46"/>
      <c r="G4312" s="60"/>
      <c r="H4312" s="46"/>
      <c r="I4312" s="46"/>
      <c r="N4312" s="60"/>
    </row>
    <row r="4313" spans="2:14" x14ac:dyDescent="0.25">
      <c r="B4313" s="46"/>
      <c r="G4313" s="60"/>
      <c r="H4313" s="46"/>
      <c r="I4313" s="46"/>
      <c r="N4313" s="60"/>
    </row>
    <row r="4314" spans="2:14" x14ac:dyDescent="0.25">
      <c r="B4314" s="46"/>
      <c r="G4314" s="60"/>
      <c r="H4314" s="46"/>
      <c r="I4314" s="46"/>
      <c r="N4314" s="60"/>
    </row>
    <row r="4315" spans="2:14" x14ac:dyDescent="0.25">
      <c r="B4315" s="46"/>
      <c r="G4315" s="60"/>
      <c r="H4315" s="46"/>
      <c r="I4315" s="46"/>
      <c r="N4315" s="60"/>
    </row>
    <row r="4316" spans="2:14" x14ac:dyDescent="0.25">
      <c r="B4316" s="46"/>
      <c r="G4316" s="60"/>
      <c r="H4316" s="46"/>
      <c r="I4316" s="46"/>
      <c r="N4316" s="60"/>
    </row>
    <row r="4317" spans="2:14" x14ac:dyDescent="0.25">
      <c r="B4317" s="46"/>
      <c r="G4317" s="60"/>
      <c r="H4317" s="46"/>
      <c r="I4317" s="46"/>
      <c r="N4317" s="60"/>
    </row>
    <row r="4318" spans="2:14" x14ac:dyDescent="0.25">
      <c r="B4318" s="46"/>
      <c r="G4318" s="60"/>
      <c r="H4318" s="46"/>
      <c r="I4318" s="46"/>
      <c r="N4318" s="60"/>
    </row>
    <row r="4319" spans="2:14" x14ac:dyDescent="0.25">
      <c r="B4319" s="46"/>
      <c r="G4319" s="60"/>
      <c r="H4319" s="46"/>
      <c r="I4319" s="46"/>
      <c r="N4319" s="60"/>
    </row>
    <row r="4320" spans="2:14" x14ac:dyDescent="0.25">
      <c r="B4320" s="46"/>
      <c r="G4320" s="60"/>
      <c r="H4320" s="46"/>
      <c r="I4320" s="46"/>
      <c r="N4320" s="60"/>
    </row>
    <row r="4321" spans="2:14" x14ac:dyDescent="0.25">
      <c r="B4321" s="46"/>
      <c r="G4321" s="60"/>
      <c r="H4321" s="46"/>
      <c r="I4321" s="46"/>
      <c r="N4321" s="60"/>
    </row>
    <row r="4322" spans="2:14" x14ac:dyDescent="0.25">
      <c r="B4322" s="46"/>
      <c r="G4322" s="60"/>
      <c r="H4322" s="46"/>
      <c r="I4322" s="46"/>
      <c r="N4322" s="60"/>
    </row>
    <row r="4323" spans="2:14" x14ac:dyDescent="0.25">
      <c r="B4323" s="46"/>
      <c r="G4323" s="60"/>
      <c r="H4323" s="46"/>
      <c r="I4323" s="46"/>
      <c r="N4323" s="60"/>
    </row>
    <row r="4324" spans="2:14" x14ac:dyDescent="0.25">
      <c r="B4324" s="46"/>
      <c r="G4324" s="60"/>
      <c r="H4324" s="46"/>
      <c r="I4324" s="46"/>
      <c r="N4324" s="60"/>
    </row>
    <row r="4325" spans="2:14" x14ac:dyDescent="0.25">
      <c r="B4325" s="46"/>
      <c r="G4325" s="60"/>
      <c r="H4325" s="46"/>
      <c r="I4325" s="46"/>
      <c r="N4325" s="60"/>
    </row>
    <row r="4326" spans="2:14" x14ac:dyDescent="0.25">
      <c r="B4326" s="46"/>
      <c r="G4326" s="60"/>
      <c r="H4326" s="46"/>
      <c r="I4326" s="46"/>
      <c r="N4326" s="60"/>
    </row>
    <row r="4327" spans="2:14" x14ac:dyDescent="0.25">
      <c r="B4327" s="46"/>
      <c r="G4327" s="60"/>
      <c r="H4327" s="46"/>
      <c r="I4327" s="46"/>
      <c r="N4327" s="60"/>
    </row>
    <row r="4328" spans="2:14" x14ac:dyDescent="0.25">
      <c r="B4328" s="46"/>
      <c r="G4328" s="60"/>
      <c r="H4328" s="46"/>
      <c r="I4328" s="46"/>
      <c r="N4328" s="60"/>
    </row>
    <row r="4329" spans="2:14" x14ac:dyDescent="0.25">
      <c r="B4329" s="46"/>
      <c r="G4329" s="60"/>
      <c r="H4329" s="46"/>
      <c r="I4329" s="46"/>
      <c r="N4329" s="60"/>
    </row>
    <row r="4330" spans="2:14" x14ac:dyDescent="0.25">
      <c r="B4330" s="46"/>
      <c r="G4330" s="60"/>
      <c r="H4330" s="46"/>
      <c r="I4330" s="46"/>
      <c r="N4330" s="60"/>
    </row>
    <row r="4331" spans="2:14" x14ac:dyDescent="0.25">
      <c r="B4331" s="46"/>
      <c r="G4331" s="60"/>
      <c r="H4331" s="46"/>
      <c r="I4331" s="46"/>
      <c r="N4331" s="60"/>
    </row>
    <row r="4332" spans="2:14" x14ac:dyDescent="0.25">
      <c r="B4332" s="46"/>
      <c r="G4332" s="60"/>
      <c r="H4332" s="46"/>
      <c r="I4332" s="46"/>
      <c r="N4332" s="60"/>
    </row>
    <row r="4333" spans="2:14" x14ac:dyDescent="0.25">
      <c r="B4333" s="46"/>
      <c r="G4333" s="60"/>
      <c r="H4333" s="46"/>
      <c r="I4333" s="46"/>
      <c r="N4333" s="60"/>
    </row>
    <row r="4334" spans="2:14" x14ac:dyDescent="0.25">
      <c r="B4334" s="46"/>
      <c r="G4334" s="60"/>
      <c r="H4334" s="46"/>
      <c r="I4334" s="46"/>
      <c r="N4334" s="60"/>
    </row>
    <row r="4335" spans="2:14" x14ac:dyDescent="0.25">
      <c r="B4335" s="46"/>
      <c r="G4335" s="60"/>
      <c r="H4335" s="46"/>
      <c r="I4335" s="46"/>
      <c r="N4335" s="60"/>
    </row>
    <row r="4336" spans="2:14" x14ac:dyDescent="0.25">
      <c r="B4336" s="46"/>
      <c r="G4336" s="60"/>
      <c r="H4336" s="46"/>
      <c r="I4336" s="46"/>
      <c r="N4336" s="60"/>
    </row>
    <row r="4337" spans="2:14" x14ac:dyDescent="0.25">
      <c r="B4337" s="46"/>
      <c r="G4337" s="60"/>
      <c r="H4337" s="46"/>
      <c r="I4337" s="46"/>
      <c r="N4337" s="60"/>
    </row>
    <row r="4338" spans="2:14" x14ac:dyDescent="0.25">
      <c r="B4338" s="46"/>
      <c r="G4338" s="60"/>
      <c r="H4338" s="46"/>
      <c r="I4338" s="46"/>
      <c r="N4338" s="60"/>
    </row>
    <row r="4339" spans="2:14" x14ac:dyDescent="0.25">
      <c r="B4339" s="46"/>
      <c r="G4339" s="60"/>
      <c r="H4339" s="46"/>
      <c r="I4339" s="46"/>
      <c r="N4339" s="60"/>
    </row>
    <row r="4340" spans="2:14" x14ac:dyDescent="0.25">
      <c r="B4340" s="46"/>
      <c r="G4340" s="60"/>
      <c r="H4340" s="46"/>
      <c r="I4340" s="46"/>
      <c r="N4340" s="60"/>
    </row>
    <row r="4341" spans="2:14" x14ac:dyDescent="0.25">
      <c r="B4341" s="46"/>
      <c r="G4341" s="60"/>
      <c r="H4341" s="46"/>
      <c r="I4341" s="46"/>
      <c r="N4341" s="60"/>
    </row>
    <row r="4342" spans="2:14" x14ac:dyDescent="0.25">
      <c r="B4342" s="46"/>
      <c r="G4342" s="60"/>
      <c r="H4342" s="46"/>
      <c r="I4342" s="46"/>
      <c r="N4342" s="60"/>
    </row>
    <row r="4343" spans="2:14" x14ac:dyDescent="0.25">
      <c r="B4343" s="46"/>
      <c r="G4343" s="60"/>
      <c r="H4343" s="46"/>
      <c r="I4343" s="46"/>
      <c r="N4343" s="60"/>
    </row>
    <row r="4344" spans="2:14" x14ac:dyDescent="0.25">
      <c r="B4344" s="46"/>
      <c r="G4344" s="60"/>
      <c r="H4344" s="46"/>
      <c r="I4344" s="46"/>
      <c r="N4344" s="60"/>
    </row>
    <row r="4345" spans="2:14" x14ac:dyDescent="0.25">
      <c r="B4345" s="46"/>
      <c r="G4345" s="60"/>
      <c r="H4345" s="46"/>
      <c r="I4345" s="46"/>
      <c r="N4345" s="60"/>
    </row>
    <row r="4346" spans="2:14" x14ac:dyDescent="0.25">
      <c r="B4346" s="46"/>
      <c r="G4346" s="60"/>
      <c r="H4346" s="46"/>
      <c r="I4346" s="46"/>
      <c r="N4346" s="60"/>
    </row>
    <row r="4347" spans="2:14" x14ac:dyDescent="0.25">
      <c r="B4347" s="46"/>
      <c r="G4347" s="60"/>
      <c r="H4347" s="46"/>
      <c r="I4347" s="46"/>
      <c r="N4347" s="60"/>
    </row>
    <row r="4348" spans="2:14" x14ac:dyDescent="0.25">
      <c r="B4348" s="46"/>
      <c r="G4348" s="60"/>
      <c r="H4348" s="46"/>
      <c r="I4348" s="46"/>
      <c r="N4348" s="60"/>
    </row>
    <row r="4349" spans="2:14" x14ac:dyDescent="0.25">
      <c r="B4349" s="46"/>
      <c r="G4349" s="60"/>
      <c r="H4349" s="46"/>
      <c r="I4349" s="46"/>
      <c r="N4349" s="60"/>
    </row>
    <row r="4350" spans="2:14" x14ac:dyDescent="0.25">
      <c r="B4350" s="46"/>
      <c r="G4350" s="60"/>
      <c r="H4350" s="46"/>
      <c r="I4350" s="46"/>
      <c r="N4350" s="60"/>
    </row>
    <row r="4351" spans="2:14" x14ac:dyDescent="0.25">
      <c r="B4351" s="46"/>
      <c r="G4351" s="60"/>
      <c r="H4351" s="46"/>
      <c r="I4351" s="46"/>
      <c r="N4351" s="60"/>
    </row>
    <row r="4352" spans="2:14" x14ac:dyDescent="0.25">
      <c r="B4352" s="46"/>
      <c r="G4352" s="60"/>
      <c r="H4352" s="46"/>
      <c r="I4352" s="46"/>
      <c r="N4352" s="60"/>
    </row>
    <row r="4353" spans="2:14" x14ac:dyDescent="0.25">
      <c r="B4353" s="46"/>
      <c r="G4353" s="60"/>
      <c r="H4353" s="46"/>
      <c r="I4353" s="46"/>
      <c r="N4353" s="60"/>
    </row>
    <row r="4354" spans="2:14" x14ac:dyDescent="0.25">
      <c r="B4354" s="46"/>
      <c r="G4354" s="60"/>
      <c r="H4354" s="46"/>
      <c r="I4354" s="46"/>
      <c r="N4354" s="60"/>
    </row>
    <row r="4355" spans="2:14" x14ac:dyDescent="0.25">
      <c r="B4355" s="46"/>
      <c r="G4355" s="60"/>
      <c r="H4355" s="46"/>
      <c r="I4355" s="46"/>
      <c r="N4355" s="60"/>
    </row>
    <row r="4356" spans="2:14" x14ac:dyDescent="0.25">
      <c r="B4356" s="46"/>
      <c r="G4356" s="60"/>
      <c r="H4356" s="46"/>
      <c r="I4356" s="46"/>
      <c r="N4356" s="60"/>
    </row>
    <row r="4357" spans="2:14" x14ac:dyDescent="0.25">
      <c r="B4357" s="46"/>
      <c r="G4357" s="60"/>
      <c r="H4357" s="46"/>
      <c r="I4357" s="46"/>
      <c r="N4357" s="60"/>
    </row>
    <row r="4358" spans="2:14" x14ac:dyDescent="0.25">
      <c r="B4358" s="46"/>
      <c r="G4358" s="60"/>
      <c r="H4358" s="46"/>
      <c r="I4358" s="46"/>
      <c r="N4358" s="60"/>
    </row>
    <row r="4359" spans="2:14" x14ac:dyDescent="0.25">
      <c r="B4359" s="46"/>
      <c r="G4359" s="60"/>
      <c r="H4359" s="46"/>
      <c r="I4359" s="46"/>
      <c r="N4359" s="60"/>
    </row>
    <row r="4360" spans="2:14" x14ac:dyDescent="0.25">
      <c r="B4360" s="46"/>
      <c r="G4360" s="60"/>
      <c r="H4360" s="46"/>
      <c r="I4360" s="46"/>
      <c r="N4360" s="60"/>
    </row>
    <row r="4361" spans="2:14" x14ac:dyDescent="0.25">
      <c r="B4361" s="46"/>
      <c r="G4361" s="60"/>
      <c r="H4361" s="46"/>
      <c r="I4361" s="46"/>
      <c r="N4361" s="60"/>
    </row>
    <row r="4362" spans="2:14" x14ac:dyDescent="0.25">
      <c r="B4362" s="46"/>
      <c r="G4362" s="60"/>
      <c r="H4362" s="46"/>
      <c r="I4362" s="46"/>
      <c r="N4362" s="60"/>
    </row>
    <row r="4363" spans="2:14" x14ac:dyDescent="0.25">
      <c r="B4363" s="46"/>
      <c r="G4363" s="60"/>
      <c r="H4363" s="46"/>
      <c r="I4363" s="46"/>
      <c r="N4363" s="60"/>
    </row>
    <row r="4364" spans="2:14" x14ac:dyDescent="0.25">
      <c r="B4364" s="46"/>
      <c r="G4364" s="60"/>
      <c r="H4364" s="46"/>
      <c r="I4364" s="46"/>
      <c r="N4364" s="60"/>
    </row>
    <row r="4365" spans="2:14" x14ac:dyDescent="0.25">
      <c r="B4365" s="46"/>
      <c r="G4365" s="60"/>
      <c r="H4365" s="46"/>
      <c r="I4365" s="46"/>
      <c r="N4365" s="60"/>
    </row>
    <row r="4366" spans="2:14" x14ac:dyDescent="0.25">
      <c r="B4366" s="46"/>
      <c r="G4366" s="60"/>
      <c r="H4366" s="46"/>
      <c r="I4366" s="46"/>
      <c r="N4366" s="60"/>
    </row>
    <row r="4367" spans="2:14" x14ac:dyDescent="0.25">
      <c r="B4367" s="46"/>
      <c r="G4367" s="60"/>
      <c r="H4367" s="46"/>
      <c r="I4367" s="46"/>
      <c r="N4367" s="60"/>
    </row>
    <row r="4368" spans="2:14" x14ac:dyDescent="0.25">
      <c r="B4368" s="46"/>
      <c r="G4368" s="60"/>
      <c r="H4368" s="46"/>
      <c r="I4368" s="46"/>
      <c r="N4368" s="60"/>
    </row>
    <row r="4369" spans="2:14" x14ac:dyDescent="0.25">
      <c r="B4369" s="46"/>
      <c r="G4369" s="60"/>
      <c r="H4369" s="46"/>
      <c r="I4369" s="46"/>
      <c r="N4369" s="60"/>
    </row>
    <row r="4370" spans="2:14" x14ac:dyDescent="0.25">
      <c r="B4370" s="46"/>
      <c r="G4370" s="60"/>
      <c r="H4370" s="46"/>
      <c r="I4370" s="46"/>
      <c r="N4370" s="60"/>
    </row>
    <row r="4371" spans="2:14" x14ac:dyDescent="0.25">
      <c r="B4371" s="46"/>
      <c r="G4371" s="60"/>
      <c r="H4371" s="46"/>
      <c r="I4371" s="46"/>
      <c r="N4371" s="60"/>
    </row>
    <row r="4372" spans="2:14" x14ac:dyDescent="0.25">
      <c r="B4372" s="46"/>
      <c r="G4372" s="60"/>
      <c r="H4372" s="46"/>
      <c r="I4372" s="46"/>
      <c r="N4372" s="60"/>
    </row>
    <row r="4373" spans="2:14" x14ac:dyDescent="0.25">
      <c r="B4373" s="46"/>
      <c r="G4373" s="60"/>
      <c r="H4373" s="46"/>
      <c r="I4373" s="46"/>
      <c r="N4373" s="60"/>
    </row>
    <row r="4374" spans="2:14" x14ac:dyDescent="0.25">
      <c r="B4374" s="46"/>
      <c r="G4374" s="60"/>
      <c r="H4374" s="46"/>
      <c r="I4374" s="46"/>
      <c r="N4374" s="60"/>
    </row>
    <row r="4375" spans="2:14" x14ac:dyDescent="0.25">
      <c r="B4375" s="46"/>
      <c r="G4375" s="60"/>
      <c r="H4375" s="46"/>
      <c r="I4375" s="46"/>
      <c r="N4375" s="60"/>
    </row>
    <row r="4376" spans="2:14" x14ac:dyDescent="0.25">
      <c r="B4376" s="46"/>
      <c r="G4376" s="60"/>
      <c r="H4376" s="46"/>
      <c r="I4376" s="46"/>
      <c r="N4376" s="60"/>
    </row>
    <row r="4377" spans="2:14" x14ac:dyDescent="0.25">
      <c r="B4377" s="46"/>
      <c r="G4377" s="60"/>
      <c r="H4377" s="46"/>
      <c r="I4377" s="46"/>
      <c r="N4377" s="60"/>
    </row>
    <row r="4378" spans="2:14" x14ac:dyDescent="0.25">
      <c r="B4378" s="46"/>
      <c r="G4378" s="60"/>
      <c r="H4378" s="46"/>
      <c r="I4378" s="46"/>
      <c r="N4378" s="60"/>
    </row>
    <row r="4379" spans="2:14" x14ac:dyDescent="0.25">
      <c r="B4379" s="46"/>
      <c r="G4379" s="60"/>
      <c r="H4379" s="46"/>
      <c r="I4379" s="46"/>
      <c r="N4379" s="60"/>
    </row>
    <row r="4380" spans="2:14" x14ac:dyDescent="0.25">
      <c r="B4380" s="46"/>
      <c r="G4380" s="60"/>
      <c r="H4380" s="46"/>
      <c r="I4380" s="46"/>
      <c r="N4380" s="60"/>
    </row>
    <row r="4381" spans="2:14" x14ac:dyDescent="0.25">
      <c r="B4381" s="46"/>
      <c r="G4381" s="60"/>
      <c r="H4381" s="46"/>
      <c r="I4381" s="46"/>
      <c r="N4381" s="60"/>
    </row>
    <row r="4382" spans="2:14" x14ac:dyDescent="0.25">
      <c r="B4382" s="46"/>
      <c r="G4382" s="60"/>
      <c r="H4382" s="46"/>
      <c r="I4382" s="46"/>
      <c r="N4382" s="60"/>
    </row>
    <row r="4383" spans="2:14" x14ac:dyDescent="0.25">
      <c r="B4383" s="46"/>
      <c r="G4383" s="60"/>
      <c r="H4383" s="46"/>
      <c r="I4383" s="46"/>
      <c r="N4383" s="60"/>
    </row>
    <row r="4384" spans="2:14" x14ac:dyDescent="0.25">
      <c r="B4384" s="46"/>
      <c r="G4384" s="60"/>
      <c r="H4384" s="46"/>
      <c r="I4384" s="46"/>
      <c r="N4384" s="60"/>
    </row>
    <row r="4385" spans="2:14" x14ac:dyDescent="0.25">
      <c r="B4385" s="46"/>
      <c r="G4385" s="60"/>
      <c r="H4385" s="46"/>
      <c r="I4385" s="46"/>
      <c r="N4385" s="60"/>
    </row>
    <row r="4386" spans="2:14" x14ac:dyDescent="0.25">
      <c r="B4386" s="46"/>
      <c r="G4386" s="60"/>
      <c r="H4386" s="46"/>
      <c r="I4386" s="46"/>
      <c r="N4386" s="60"/>
    </row>
    <row r="4387" spans="2:14" x14ac:dyDescent="0.25">
      <c r="B4387" s="46"/>
      <c r="G4387" s="60"/>
      <c r="H4387" s="46"/>
      <c r="I4387" s="46"/>
      <c r="N4387" s="60"/>
    </row>
    <row r="4388" spans="2:14" x14ac:dyDescent="0.25">
      <c r="B4388" s="46"/>
      <c r="G4388" s="60"/>
      <c r="H4388" s="46"/>
      <c r="I4388" s="46"/>
      <c r="N4388" s="60"/>
    </row>
    <row r="4389" spans="2:14" x14ac:dyDescent="0.25">
      <c r="B4389" s="46"/>
      <c r="G4389" s="60"/>
      <c r="H4389" s="46"/>
      <c r="I4389" s="46"/>
      <c r="N4389" s="60"/>
    </row>
    <row r="4390" spans="2:14" x14ac:dyDescent="0.25">
      <c r="B4390" s="46"/>
      <c r="G4390" s="60"/>
      <c r="H4390" s="46"/>
      <c r="I4390" s="46"/>
      <c r="N4390" s="60"/>
    </row>
    <row r="4391" spans="2:14" x14ac:dyDescent="0.25">
      <c r="B4391" s="46"/>
      <c r="G4391" s="60"/>
      <c r="H4391" s="46"/>
      <c r="I4391" s="46"/>
      <c r="N4391" s="60"/>
    </row>
    <row r="4392" spans="2:14" x14ac:dyDescent="0.25">
      <c r="B4392" s="46"/>
      <c r="G4392" s="60"/>
      <c r="H4392" s="46"/>
      <c r="I4392" s="46"/>
      <c r="N4392" s="60"/>
    </row>
    <row r="4393" spans="2:14" x14ac:dyDescent="0.25">
      <c r="B4393" s="46"/>
      <c r="G4393" s="60"/>
      <c r="H4393" s="46"/>
      <c r="I4393" s="46"/>
      <c r="N4393" s="60"/>
    </row>
    <row r="4394" spans="2:14" x14ac:dyDescent="0.25">
      <c r="B4394" s="46"/>
      <c r="G4394" s="60"/>
      <c r="H4394" s="46"/>
      <c r="I4394" s="46"/>
      <c r="N4394" s="60"/>
    </row>
    <row r="4395" spans="2:14" x14ac:dyDescent="0.25">
      <c r="B4395" s="46"/>
      <c r="G4395" s="60"/>
      <c r="H4395" s="46"/>
      <c r="I4395" s="46"/>
      <c r="N4395" s="60"/>
    </row>
    <row r="4396" spans="2:14" x14ac:dyDescent="0.25">
      <c r="B4396" s="46"/>
      <c r="G4396" s="60"/>
      <c r="H4396" s="46"/>
      <c r="I4396" s="46"/>
      <c r="N4396" s="60"/>
    </row>
    <row r="4397" spans="2:14" x14ac:dyDescent="0.25">
      <c r="B4397" s="46"/>
      <c r="G4397" s="60"/>
      <c r="H4397" s="46"/>
      <c r="I4397" s="46"/>
      <c r="N4397" s="60"/>
    </row>
    <row r="4398" spans="2:14" x14ac:dyDescent="0.25">
      <c r="B4398" s="46"/>
      <c r="G4398" s="60"/>
      <c r="H4398" s="46"/>
      <c r="I4398" s="46"/>
      <c r="N4398" s="60"/>
    </row>
    <row r="4399" spans="2:14" x14ac:dyDescent="0.25">
      <c r="B4399" s="46"/>
      <c r="G4399" s="60"/>
      <c r="H4399" s="46"/>
      <c r="I4399" s="46"/>
      <c r="N4399" s="60"/>
    </row>
    <row r="4400" spans="2:14" x14ac:dyDescent="0.25">
      <c r="B4400" s="46"/>
      <c r="G4400" s="60"/>
      <c r="H4400" s="46"/>
      <c r="I4400" s="46"/>
      <c r="N4400" s="60"/>
    </row>
    <row r="4401" spans="2:14" x14ac:dyDescent="0.25">
      <c r="B4401" s="46"/>
      <c r="G4401" s="60"/>
      <c r="H4401" s="46"/>
      <c r="I4401" s="46"/>
      <c r="N4401" s="60"/>
    </row>
    <row r="4402" spans="2:14" x14ac:dyDescent="0.25">
      <c r="B4402" s="46"/>
      <c r="G4402" s="60"/>
      <c r="H4402" s="46"/>
      <c r="I4402" s="46"/>
      <c r="N4402" s="60"/>
    </row>
    <row r="4403" spans="2:14" x14ac:dyDescent="0.25">
      <c r="B4403" s="46"/>
      <c r="G4403" s="60"/>
      <c r="H4403" s="46"/>
      <c r="I4403" s="46"/>
      <c r="N4403" s="60"/>
    </row>
    <row r="4404" spans="2:14" x14ac:dyDescent="0.25">
      <c r="B4404" s="46"/>
      <c r="G4404" s="60"/>
      <c r="H4404" s="46"/>
      <c r="I4404" s="46"/>
      <c r="N4404" s="60"/>
    </row>
    <row r="4405" spans="2:14" x14ac:dyDescent="0.25">
      <c r="B4405" s="46"/>
      <c r="G4405" s="60"/>
      <c r="H4405" s="46"/>
      <c r="I4405" s="46"/>
      <c r="N4405" s="60"/>
    </row>
    <row r="4406" spans="2:14" x14ac:dyDescent="0.25">
      <c r="B4406" s="46"/>
      <c r="G4406" s="60"/>
      <c r="H4406" s="46"/>
      <c r="I4406" s="46"/>
      <c r="N4406" s="60"/>
    </row>
    <row r="4407" spans="2:14" x14ac:dyDescent="0.25">
      <c r="B4407" s="46"/>
      <c r="G4407" s="60"/>
      <c r="H4407" s="46"/>
      <c r="I4407" s="46"/>
      <c r="N4407" s="60"/>
    </row>
    <row r="4408" spans="2:14" x14ac:dyDescent="0.25">
      <c r="B4408" s="46"/>
      <c r="G4408" s="60"/>
      <c r="H4408" s="46"/>
      <c r="I4408" s="46"/>
      <c r="N4408" s="60"/>
    </row>
    <row r="4409" spans="2:14" x14ac:dyDescent="0.25">
      <c r="B4409" s="46"/>
      <c r="G4409" s="60"/>
      <c r="H4409" s="46"/>
      <c r="I4409" s="46"/>
      <c r="N4409" s="60"/>
    </row>
    <row r="4410" spans="2:14" x14ac:dyDescent="0.25">
      <c r="B4410" s="46"/>
      <c r="G4410" s="60"/>
      <c r="H4410" s="46"/>
      <c r="I4410" s="46"/>
      <c r="N4410" s="60"/>
    </row>
    <row r="4411" spans="2:14" x14ac:dyDescent="0.25">
      <c r="B4411" s="46"/>
      <c r="G4411" s="60"/>
      <c r="H4411" s="46"/>
      <c r="I4411" s="46"/>
      <c r="N4411" s="60"/>
    </row>
    <row r="4412" spans="2:14" x14ac:dyDescent="0.25">
      <c r="B4412" s="46"/>
      <c r="G4412" s="60"/>
      <c r="H4412" s="46"/>
      <c r="I4412" s="46"/>
      <c r="N4412" s="60"/>
    </row>
    <row r="4413" spans="2:14" x14ac:dyDescent="0.25">
      <c r="B4413" s="46"/>
      <c r="G4413" s="60"/>
      <c r="H4413" s="46"/>
      <c r="I4413" s="46"/>
      <c r="N4413" s="60"/>
    </row>
    <row r="4414" spans="2:14" x14ac:dyDescent="0.25">
      <c r="B4414" s="46"/>
      <c r="G4414" s="60"/>
      <c r="H4414" s="46"/>
      <c r="I4414" s="46"/>
      <c r="N4414" s="60"/>
    </row>
    <row r="4415" spans="2:14" x14ac:dyDescent="0.25">
      <c r="B4415" s="46"/>
      <c r="G4415" s="60"/>
      <c r="H4415" s="46"/>
      <c r="I4415" s="46"/>
      <c r="N4415" s="60"/>
    </row>
    <row r="4416" spans="2:14" x14ac:dyDescent="0.25">
      <c r="B4416" s="46"/>
      <c r="G4416" s="60"/>
      <c r="H4416" s="46"/>
      <c r="I4416" s="46"/>
      <c r="N4416" s="60"/>
    </row>
    <row r="4417" spans="2:14" x14ac:dyDescent="0.25">
      <c r="B4417" s="46"/>
      <c r="G4417" s="60"/>
      <c r="H4417" s="46"/>
      <c r="I4417" s="46"/>
      <c r="N4417" s="60"/>
    </row>
    <row r="4418" spans="2:14" x14ac:dyDescent="0.25">
      <c r="B4418" s="46"/>
      <c r="G4418" s="60"/>
      <c r="H4418" s="46"/>
      <c r="I4418" s="46"/>
      <c r="N4418" s="60"/>
    </row>
    <row r="4419" spans="2:14" x14ac:dyDescent="0.25">
      <c r="B4419" s="46"/>
      <c r="G4419" s="60"/>
      <c r="H4419" s="46"/>
      <c r="I4419" s="46"/>
      <c r="N4419" s="60"/>
    </row>
    <row r="4420" spans="2:14" x14ac:dyDescent="0.25">
      <c r="B4420" s="46"/>
      <c r="G4420" s="60"/>
      <c r="H4420" s="46"/>
      <c r="I4420" s="46"/>
      <c r="N4420" s="60"/>
    </row>
    <row r="4421" spans="2:14" x14ac:dyDescent="0.25">
      <c r="B4421" s="46"/>
      <c r="G4421" s="60"/>
      <c r="H4421" s="46"/>
      <c r="I4421" s="46"/>
      <c r="N4421" s="60"/>
    </row>
    <row r="4422" spans="2:14" x14ac:dyDescent="0.25">
      <c r="B4422" s="46"/>
      <c r="G4422" s="60"/>
      <c r="H4422" s="46"/>
      <c r="I4422" s="46"/>
      <c r="N4422" s="60"/>
    </row>
    <row r="4423" spans="2:14" x14ac:dyDescent="0.25">
      <c r="B4423" s="46"/>
      <c r="G4423" s="60"/>
      <c r="H4423" s="46"/>
      <c r="I4423" s="46"/>
      <c r="N4423" s="60"/>
    </row>
    <row r="4424" spans="2:14" x14ac:dyDescent="0.25">
      <c r="B4424" s="46"/>
      <c r="G4424" s="60"/>
      <c r="H4424" s="46"/>
      <c r="I4424" s="46"/>
      <c r="N4424" s="60"/>
    </row>
    <row r="4425" spans="2:14" x14ac:dyDescent="0.25">
      <c r="B4425" s="46"/>
      <c r="G4425" s="60"/>
      <c r="H4425" s="46"/>
      <c r="I4425" s="46"/>
      <c r="N4425" s="60"/>
    </row>
    <row r="4426" spans="2:14" x14ac:dyDescent="0.25">
      <c r="B4426" s="46"/>
      <c r="G4426" s="60"/>
      <c r="H4426" s="46"/>
      <c r="I4426" s="46"/>
      <c r="N4426" s="60"/>
    </row>
    <row r="4427" spans="2:14" x14ac:dyDescent="0.25">
      <c r="B4427" s="46"/>
      <c r="G4427" s="60"/>
      <c r="H4427" s="46"/>
      <c r="I4427" s="46"/>
      <c r="N4427" s="60"/>
    </row>
    <row r="4428" spans="2:14" x14ac:dyDescent="0.25">
      <c r="B4428" s="46"/>
      <c r="G4428" s="60"/>
      <c r="H4428" s="46"/>
      <c r="I4428" s="46"/>
      <c r="N4428" s="60"/>
    </row>
    <row r="4429" spans="2:14" x14ac:dyDescent="0.25">
      <c r="B4429" s="46"/>
      <c r="G4429" s="60"/>
      <c r="H4429" s="46"/>
      <c r="I4429" s="46"/>
      <c r="N4429" s="60"/>
    </row>
    <row r="4430" spans="2:14" x14ac:dyDescent="0.25">
      <c r="B4430" s="46"/>
      <c r="G4430" s="60"/>
      <c r="H4430" s="46"/>
      <c r="I4430" s="46"/>
      <c r="N4430" s="60"/>
    </row>
    <row r="4431" spans="2:14" x14ac:dyDescent="0.25">
      <c r="B4431" s="46"/>
      <c r="G4431" s="60"/>
      <c r="H4431" s="46"/>
      <c r="I4431" s="46"/>
      <c r="N4431" s="60"/>
    </row>
    <row r="4432" spans="2:14" x14ac:dyDescent="0.25">
      <c r="B4432" s="46"/>
      <c r="G4432" s="60"/>
      <c r="H4432" s="46"/>
      <c r="I4432" s="46"/>
      <c r="N4432" s="60"/>
    </row>
    <row r="4433" spans="2:14" x14ac:dyDescent="0.25">
      <c r="B4433" s="46"/>
      <c r="G4433" s="60"/>
      <c r="H4433" s="46"/>
      <c r="I4433" s="46"/>
      <c r="N4433" s="60"/>
    </row>
    <row r="4434" spans="2:14" x14ac:dyDescent="0.25">
      <c r="B4434" s="46"/>
      <c r="G4434" s="60"/>
      <c r="H4434" s="46"/>
      <c r="I4434" s="46"/>
      <c r="N4434" s="60"/>
    </row>
    <row r="4435" spans="2:14" x14ac:dyDescent="0.25">
      <c r="B4435" s="46"/>
      <c r="G4435" s="60"/>
      <c r="H4435" s="46"/>
      <c r="I4435" s="46"/>
      <c r="N4435" s="60"/>
    </row>
    <row r="4436" spans="2:14" x14ac:dyDescent="0.25">
      <c r="B4436" s="46"/>
      <c r="G4436" s="60"/>
      <c r="H4436" s="46"/>
      <c r="I4436" s="46"/>
      <c r="N4436" s="60"/>
    </row>
    <row r="4437" spans="2:14" x14ac:dyDescent="0.25">
      <c r="B4437" s="46"/>
      <c r="G4437" s="60"/>
      <c r="H4437" s="46"/>
      <c r="I4437" s="46"/>
      <c r="N4437" s="60"/>
    </row>
    <row r="4438" spans="2:14" x14ac:dyDescent="0.25">
      <c r="B4438" s="46"/>
      <c r="G4438" s="60"/>
      <c r="H4438" s="46"/>
      <c r="I4438" s="46"/>
      <c r="N4438" s="60"/>
    </row>
    <row r="4439" spans="2:14" x14ac:dyDescent="0.25">
      <c r="B4439" s="46"/>
      <c r="G4439" s="60"/>
      <c r="H4439" s="46"/>
      <c r="I4439" s="46"/>
      <c r="N4439" s="60"/>
    </row>
    <row r="4440" spans="2:14" x14ac:dyDescent="0.25">
      <c r="B4440" s="46"/>
      <c r="G4440" s="60"/>
      <c r="H4440" s="46"/>
      <c r="I4440" s="46"/>
      <c r="N4440" s="60"/>
    </row>
    <row r="4441" spans="2:14" x14ac:dyDescent="0.25">
      <c r="B4441" s="46"/>
      <c r="G4441" s="60"/>
      <c r="H4441" s="46"/>
      <c r="I4441" s="46"/>
      <c r="N4441" s="60"/>
    </row>
    <row r="4442" spans="2:14" x14ac:dyDescent="0.25">
      <c r="B4442" s="46"/>
      <c r="G4442" s="60"/>
      <c r="H4442" s="46"/>
      <c r="I4442" s="46"/>
      <c r="N4442" s="60"/>
    </row>
    <row r="4443" spans="2:14" x14ac:dyDescent="0.25">
      <c r="B4443" s="46"/>
      <c r="G4443" s="60"/>
      <c r="H4443" s="46"/>
      <c r="I4443" s="46"/>
      <c r="N4443" s="60"/>
    </row>
    <row r="4444" spans="2:14" x14ac:dyDescent="0.25">
      <c r="B4444" s="46"/>
      <c r="G4444" s="60"/>
      <c r="H4444" s="46"/>
      <c r="I4444" s="46"/>
      <c r="N4444" s="60"/>
    </row>
    <row r="4445" spans="2:14" x14ac:dyDescent="0.25">
      <c r="B4445" s="46"/>
      <c r="G4445" s="60"/>
      <c r="H4445" s="46"/>
      <c r="I4445" s="46"/>
      <c r="N4445" s="60"/>
    </row>
    <row r="4446" spans="2:14" x14ac:dyDescent="0.25">
      <c r="B4446" s="46"/>
      <c r="G4446" s="60"/>
      <c r="H4446" s="46"/>
      <c r="I4446" s="46"/>
      <c r="N4446" s="60"/>
    </row>
    <row r="4447" spans="2:14" x14ac:dyDescent="0.25">
      <c r="B4447" s="46"/>
      <c r="G4447" s="60"/>
      <c r="H4447" s="46"/>
      <c r="I4447" s="46"/>
      <c r="N4447" s="60"/>
    </row>
    <row r="4448" spans="2:14" x14ac:dyDescent="0.25">
      <c r="B4448" s="46"/>
      <c r="G4448" s="60"/>
      <c r="H4448" s="46"/>
      <c r="I4448" s="46"/>
      <c r="N4448" s="60"/>
    </row>
    <row r="4449" spans="2:14" x14ac:dyDescent="0.25">
      <c r="B4449" s="46"/>
      <c r="G4449" s="60"/>
      <c r="H4449" s="46"/>
      <c r="I4449" s="46"/>
      <c r="N4449" s="60"/>
    </row>
    <row r="4450" spans="2:14" x14ac:dyDescent="0.25">
      <c r="B4450" s="46"/>
      <c r="G4450" s="60"/>
      <c r="H4450" s="46"/>
      <c r="I4450" s="46"/>
      <c r="N4450" s="60"/>
    </row>
    <row r="4451" spans="2:14" x14ac:dyDescent="0.25">
      <c r="B4451" s="46"/>
      <c r="G4451" s="60"/>
      <c r="H4451" s="46"/>
      <c r="I4451" s="46"/>
      <c r="N4451" s="60"/>
    </row>
    <row r="4452" spans="2:14" x14ac:dyDescent="0.25">
      <c r="B4452" s="46"/>
      <c r="G4452" s="60"/>
      <c r="H4452" s="46"/>
      <c r="I4452" s="46"/>
      <c r="N4452" s="60"/>
    </row>
    <row r="4453" spans="2:14" x14ac:dyDescent="0.25">
      <c r="B4453" s="46"/>
      <c r="G4453" s="60"/>
      <c r="H4453" s="46"/>
      <c r="I4453" s="46"/>
      <c r="N4453" s="60"/>
    </row>
    <row r="4454" spans="2:14" x14ac:dyDescent="0.25">
      <c r="B4454" s="46"/>
      <c r="G4454" s="60"/>
      <c r="H4454" s="46"/>
      <c r="I4454" s="46"/>
      <c r="N4454" s="60"/>
    </row>
    <row r="4455" spans="2:14" x14ac:dyDescent="0.25">
      <c r="B4455" s="46"/>
      <c r="G4455" s="60"/>
      <c r="H4455" s="46"/>
      <c r="I4455" s="46"/>
      <c r="N4455" s="60"/>
    </row>
    <row r="4456" spans="2:14" x14ac:dyDescent="0.25">
      <c r="B4456" s="46"/>
      <c r="G4456" s="60"/>
      <c r="H4456" s="46"/>
      <c r="I4456" s="46"/>
      <c r="N4456" s="60"/>
    </row>
    <row r="4457" spans="2:14" x14ac:dyDescent="0.25">
      <c r="B4457" s="46"/>
      <c r="G4457" s="60"/>
      <c r="H4457" s="46"/>
      <c r="I4457" s="46"/>
      <c r="N4457" s="60"/>
    </row>
    <row r="4458" spans="2:14" x14ac:dyDescent="0.25">
      <c r="B4458" s="46"/>
      <c r="G4458" s="60"/>
      <c r="H4458" s="46"/>
      <c r="I4458" s="46"/>
      <c r="N4458" s="60"/>
    </row>
    <row r="4459" spans="2:14" x14ac:dyDescent="0.25">
      <c r="B4459" s="46"/>
      <c r="G4459" s="60"/>
      <c r="H4459" s="46"/>
      <c r="I4459" s="46"/>
      <c r="N4459" s="60"/>
    </row>
    <row r="4460" spans="2:14" x14ac:dyDescent="0.25">
      <c r="B4460" s="46"/>
      <c r="G4460" s="60"/>
      <c r="H4460" s="46"/>
      <c r="I4460" s="46"/>
      <c r="N4460" s="60"/>
    </row>
    <row r="4461" spans="2:14" x14ac:dyDescent="0.25">
      <c r="B4461" s="46"/>
      <c r="G4461" s="60"/>
      <c r="H4461" s="46"/>
      <c r="I4461" s="46"/>
      <c r="N4461" s="60"/>
    </row>
    <row r="4462" spans="2:14" x14ac:dyDescent="0.25">
      <c r="B4462" s="46"/>
      <c r="G4462" s="60"/>
      <c r="H4462" s="46"/>
      <c r="I4462" s="46"/>
      <c r="N4462" s="60"/>
    </row>
    <row r="4463" spans="2:14" x14ac:dyDescent="0.25">
      <c r="B4463" s="46"/>
      <c r="G4463" s="60"/>
      <c r="H4463" s="46"/>
      <c r="I4463" s="46"/>
      <c r="N4463" s="60"/>
    </row>
    <row r="4464" spans="2:14" x14ac:dyDescent="0.25">
      <c r="B4464" s="46"/>
      <c r="G4464" s="60"/>
      <c r="H4464" s="46"/>
      <c r="I4464" s="46"/>
      <c r="N4464" s="60"/>
    </row>
    <row r="4465" spans="2:14" x14ac:dyDescent="0.25">
      <c r="B4465" s="46"/>
      <c r="G4465" s="60"/>
      <c r="H4465" s="46"/>
      <c r="I4465" s="46"/>
      <c r="N4465" s="60"/>
    </row>
    <row r="4466" spans="2:14" x14ac:dyDescent="0.25">
      <c r="B4466" s="46"/>
      <c r="G4466" s="60"/>
      <c r="H4466" s="46"/>
      <c r="I4466" s="46"/>
      <c r="N4466" s="60"/>
    </row>
    <row r="4467" spans="2:14" x14ac:dyDescent="0.25">
      <c r="B4467" s="46"/>
      <c r="G4467" s="60"/>
      <c r="H4467" s="46"/>
      <c r="I4467" s="46"/>
      <c r="N4467" s="60"/>
    </row>
    <row r="4468" spans="2:14" x14ac:dyDescent="0.25">
      <c r="B4468" s="46"/>
      <c r="G4468" s="60"/>
      <c r="H4468" s="46"/>
      <c r="I4468" s="46"/>
      <c r="N4468" s="60"/>
    </row>
    <row r="4469" spans="2:14" x14ac:dyDescent="0.25">
      <c r="B4469" s="46"/>
      <c r="G4469" s="60"/>
      <c r="H4469" s="46"/>
      <c r="I4469" s="46"/>
      <c r="N4469" s="60"/>
    </row>
    <row r="4470" spans="2:14" x14ac:dyDescent="0.25">
      <c r="B4470" s="46"/>
      <c r="G4470" s="60"/>
      <c r="H4470" s="46"/>
      <c r="I4470" s="46"/>
      <c r="N4470" s="60"/>
    </row>
    <row r="4471" spans="2:14" x14ac:dyDescent="0.25">
      <c r="B4471" s="46"/>
      <c r="G4471" s="60"/>
      <c r="H4471" s="46"/>
      <c r="I4471" s="46"/>
      <c r="N4471" s="60"/>
    </row>
    <row r="4472" spans="2:14" x14ac:dyDescent="0.25">
      <c r="B4472" s="46"/>
      <c r="G4472" s="60"/>
      <c r="H4472" s="46"/>
      <c r="I4472" s="46"/>
      <c r="N4472" s="60"/>
    </row>
    <row r="4473" spans="2:14" x14ac:dyDescent="0.25">
      <c r="B4473" s="46"/>
      <c r="G4473" s="60"/>
      <c r="H4473" s="46"/>
      <c r="I4473" s="46"/>
      <c r="N4473" s="60"/>
    </row>
    <row r="4474" spans="2:14" x14ac:dyDescent="0.25">
      <c r="B4474" s="46"/>
      <c r="G4474" s="60"/>
      <c r="H4474" s="46"/>
      <c r="I4474" s="46"/>
      <c r="N4474" s="60"/>
    </row>
    <row r="4475" spans="2:14" x14ac:dyDescent="0.25">
      <c r="B4475" s="46"/>
      <c r="G4475" s="60"/>
      <c r="H4475" s="46"/>
      <c r="I4475" s="46"/>
      <c r="N4475" s="60"/>
    </row>
    <row r="4476" spans="2:14" x14ac:dyDescent="0.25">
      <c r="B4476" s="46"/>
      <c r="G4476" s="60"/>
      <c r="H4476" s="46"/>
      <c r="I4476" s="46"/>
      <c r="N4476" s="60"/>
    </row>
    <row r="4477" spans="2:14" x14ac:dyDescent="0.25">
      <c r="B4477" s="46"/>
      <c r="G4477" s="60"/>
      <c r="H4477" s="46"/>
      <c r="I4477" s="46"/>
      <c r="N4477" s="60"/>
    </row>
    <row r="4478" spans="2:14" x14ac:dyDescent="0.25">
      <c r="B4478" s="46"/>
      <c r="G4478" s="60"/>
      <c r="H4478" s="46"/>
      <c r="I4478" s="46"/>
      <c r="N4478" s="60"/>
    </row>
    <row r="4479" spans="2:14" x14ac:dyDescent="0.25">
      <c r="B4479" s="46"/>
      <c r="G4479" s="60"/>
      <c r="H4479" s="46"/>
      <c r="I4479" s="46"/>
      <c r="N4479" s="60"/>
    </row>
    <row r="4480" spans="2:14" x14ac:dyDescent="0.25">
      <c r="B4480" s="46"/>
      <c r="G4480" s="60"/>
      <c r="H4480" s="46"/>
      <c r="I4480" s="46"/>
      <c r="N4480" s="60"/>
    </row>
    <row r="4481" spans="2:14" x14ac:dyDescent="0.25">
      <c r="B4481" s="46"/>
      <c r="G4481" s="60"/>
      <c r="H4481" s="46"/>
      <c r="I4481" s="46"/>
      <c r="N4481" s="60"/>
    </row>
    <row r="4482" spans="2:14" x14ac:dyDescent="0.25">
      <c r="B4482" s="46"/>
      <c r="G4482" s="60"/>
      <c r="H4482" s="46"/>
      <c r="I4482" s="46"/>
      <c r="N4482" s="60"/>
    </row>
    <row r="4483" spans="2:14" x14ac:dyDescent="0.25">
      <c r="B4483" s="46"/>
      <c r="G4483" s="60"/>
      <c r="H4483" s="46"/>
      <c r="I4483" s="46"/>
      <c r="N4483" s="60"/>
    </row>
    <row r="4484" spans="2:14" x14ac:dyDescent="0.25">
      <c r="B4484" s="46"/>
      <c r="G4484" s="60"/>
      <c r="H4484" s="46"/>
      <c r="I4484" s="46"/>
      <c r="N4484" s="60"/>
    </row>
    <row r="4485" spans="2:14" x14ac:dyDescent="0.25">
      <c r="B4485" s="46"/>
      <c r="G4485" s="60"/>
      <c r="H4485" s="46"/>
      <c r="I4485" s="46"/>
      <c r="N4485" s="60"/>
    </row>
    <row r="4486" spans="2:14" x14ac:dyDescent="0.25">
      <c r="B4486" s="46"/>
      <c r="G4486" s="60"/>
      <c r="H4486" s="46"/>
      <c r="I4486" s="46"/>
      <c r="N4486" s="60"/>
    </row>
    <row r="4487" spans="2:14" x14ac:dyDescent="0.25">
      <c r="B4487" s="46"/>
      <c r="G4487" s="60"/>
      <c r="H4487" s="46"/>
      <c r="I4487" s="46"/>
      <c r="N4487" s="60"/>
    </row>
    <row r="4488" spans="2:14" x14ac:dyDescent="0.25">
      <c r="B4488" s="46"/>
      <c r="G4488" s="60"/>
      <c r="H4488" s="46"/>
      <c r="I4488" s="46"/>
      <c r="N4488" s="60"/>
    </row>
    <row r="4489" spans="2:14" x14ac:dyDescent="0.25">
      <c r="B4489" s="46"/>
      <c r="G4489" s="60"/>
      <c r="H4489" s="46"/>
      <c r="I4489" s="46"/>
      <c r="N4489" s="60"/>
    </row>
    <row r="4490" spans="2:14" x14ac:dyDescent="0.25">
      <c r="B4490" s="46"/>
      <c r="G4490" s="60"/>
      <c r="H4490" s="46"/>
      <c r="I4490" s="46"/>
      <c r="N4490" s="60"/>
    </row>
    <row r="4491" spans="2:14" x14ac:dyDescent="0.25">
      <c r="B4491" s="46"/>
      <c r="G4491" s="60"/>
      <c r="H4491" s="46"/>
      <c r="I4491" s="46"/>
      <c r="N4491" s="60"/>
    </row>
    <row r="4492" spans="2:14" x14ac:dyDescent="0.25">
      <c r="B4492" s="46"/>
      <c r="G4492" s="60"/>
      <c r="H4492" s="46"/>
      <c r="I4492" s="46"/>
      <c r="N4492" s="60"/>
    </row>
    <row r="4493" spans="2:14" x14ac:dyDescent="0.25">
      <c r="B4493" s="46"/>
      <c r="G4493" s="60"/>
      <c r="H4493" s="46"/>
      <c r="I4493" s="46"/>
      <c r="N4493" s="60"/>
    </row>
    <row r="4494" spans="2:14" x14ac:dyDescent="0.25">
      <c r="B4494" s="46"/>
      <c r="G4494" s="60"/>
      <c r="H4494" s="46"/>
      <c r="I4494" s="46"/>
      <c r="N4494" s="60"/>
    </row>
    <row r="4495" spans="2:14" x14ac:dyDescent="0.25">
      <c r="B4495" s="46"/>
      <c r="G4495" s="60"/>
      <c r="H4495" s="46"/>
      <c r="I4495" s="46"/>
      <c r="N4495" s="60"/>
    </row>
    <row r="4496" spans="2:14" x14ac:dyDescent="0.25">
      <c r="B4496" s="46"/>
      <c r="G4496" s="60"/>
      <c r="H4496" s="46"/>
      <c r="I4496" s="46"/>
      <c r="N4496" s="60"/>
    </row>
    <row r="4497" spans="2:14" x14ac:dyDescent="0.25">
      <c r="B4497" s="46"/>
      <c r="G4497" s="60"/>
      <c r="H4497" s="46"/>
      <c r="I4497" s="46"/>
      <c r="N4497" s="60"/>
    </row>
    <row r="4498" spans="2:14" x14ac:dyDescent="0.25">
      <c r="B4498" s="46"/>
      <c r="G4498" s="60"/>
      <c r="H4498" s="46"/>
      <c r="I4498" s="46"/>
      <c r="N4498" s="60"/>
    </row>
    <row r="4499" spans="2:14" x14ac:dyDescent="0.25">
      <c r="B4499" s="46"/>
      <c r="G4499" s="60"/>
      <c r="H4499" s="46"/>
      <c r="I4499" s="46"/>
      <c r="N4499" s="60"/>
    </row>
    <row r="4500" spans="2:14" x14ac:dyDescent="0.25">
      <c r="B4500" s="46"/>
      <c r="G4500" s="60"/>
      <c r="H4500" s="46"/>
      <c r="I4500" s="46"/>
      <c r="N4500" s="60"/>
    </row>
    <row r="4501" spans="2:14" x14ac:dyDescent="0.25">
      <c r="B4501" s="46"/>
      <c r="G4501" s="60"/>
      <c r="H4501" s="46"/>
      <c r="I4501" s="46"/>
      <c r="N4501" s="60"/>
    </row>
    <row r="4502" spans="2:14" x14ac:dyDescent="0.25">
      <c r="B4502" s="46"/>
      <c r="G4502" s="60"/>
      <c r="H4502" s="46"/>
      <c r="I4502" s="46"/>
      <c r="N4502" s="60"/>
    </row>
    <row r="4503" spans="2:14" x14ac:dyDescent="0.25">
      <c r="B4503" s="46"/>
      <c r="G4503" s="60"/>
      <c r="H4503" s="46"/>
      <c r="I4503" s="46"/>
      <c r="N4503" s="60"/>
    </row>
    <row r="4504" spans="2:14" x14ac:dyDescent="0.25">
      <c r="B4504" s="46"/>
      <c r="G4504" s="60"/>
      <c r="H4504" s="46"/>
      <c r="I4504" s="46"/>
      <c r="N4504" s="60"/>
    </row>
    <row r="4505" spans="2:14" x14ac:dyDescent="0.25">
      <c r="B4505" s="46"/>
      <c r="G4505" s="60"/>
      <c r="H4505" s="46"/>
      <c r="I4505" s="46"/>
      <c r="N4505" s="60"/>
    </row>
    <row r="4506" spans="2:14" x14ac:dyDescent="0.25">
      <c r="B4506" s="46"/>
      <c r="G4506" s="60"/>
      <c r="H4506" s="46"/>
      <c r="I4506" s="46"/>
      <c r="N4506" s="60"/>
    </row>
    <row r="4507" spans="2:14" x14ac:dyDescent="0.25">
      <c r="B4507" s="46"/>
      <c r="G4507" s="60"/>
      <c r="H4507" s="46"/>
      <c r="I4507" s="46"/>
      <c r="N4507" s="60"/>
    </row>
    <row r="4508" spans="2:14" x14ac:dyDescent="0.25">
      <c r="B4508" s="46"/>
      <c r="G4508" s="60"/>
      <c r="H4508" s="46"/>
      <c r="I4508" s="46"/>
      <c r="N4508" s="60"/>
    </row>
    <row r="4509" spans="2:14" x14ac:dyDescent="0.25">
      <c r="B4509" s="46"/>
      <c r="G4509" s="60"/>
      <c r="H4509" s="46"/>
      <c r="I4509" s="46"/>
      <c r="N4509" s="60"/>
    </row>
    <row r="4510" spans="2:14" x14ac:dyDescent="0.25">
      <c r="B4510" s="46"/>
      <c r="G4510" s="60"/>
      <c r="H4510" s="46"/>
      <c r="I4510" s="46"/>
      <c r="N4510" s="60"/>
    </row>
    <row r="4511" spans="2:14" x14ac:dyDescent="0.25">
      <c r="B4511" s="46"/>
      <c r="G4511" s="60"/>
      <c r="H4511" s="46"/>
      <c r="I4511" s="46"/>
      <c r="N4511" s="60"/>
    </row>
    <row r="4512" spans="2:14" x14ac:dyDescent="0.25">
      <c r="B4512" s="46"/>
      <c r="G4512" s="60"/>
      <c r="H4512" s="46"/>
      <c r="I4512" s="46"/>
      <c r="N4512" s="60"/>
    </row>
    <row r="4513" spans="2:14" x14ac:dyDescent="0.25">
      <c r="B4513" s="46"/>
      <c r="G4513" s="60"/>
      <c r="H4513" s="46"/>
      <c r="I4513" s="46"/>
      <c r="N4513" s="60"/>
    </row>
    <row r="4514" spans="2:14" x14ac:dyDescent="0.25">
      <c r="B4514" s="46"/>
      <c r="G4514" s="60"/>
      <c r="H4514" s="46"/>
      <c r="I4514" s="46"/>
      <c r="N4514" s="60"/>
    </row>
    <row r="4515" spans="2:14" x14ac:dyDescent="0.25">
      <c r="B4515" s="46"/>
      <c r="G4515" s="60"/>
      <c r="H4515" s="46"/>
      <c r="I4515" s="46"/>
      <c r="N4515" s="60"/>
    </row>
    <row r="4516" spans="2:14" x14ac:dyDescent="0.25">
      <c r="B4516" s="46"/>
      <c r="G4516" s="60"/>
      <c r="H4516" s="46"/>
      <c r="I4516" s="46"/>
      <c r="N4516" s="60"/>
    </row>
    <row r="4517" spans="2:14" x14ac:dyDescent="0.25">
      <c r="B4517" s="46"/>
      <c r="G4517" s="60"/>
      <c r="H4517" s="46"/>
      <c r="I4517" s="46"/>
      <c r="N4517" s="60"/>
    </row>
    <row r="4518" spans="2:14" x14ac:dyDescent="0.25">
      <c r="B4518" s="46"/>
      <c r="G4518" s="60"/>
      <c r="H4518" s="46"/>
      <c r="I4518" s="46"/>
      <c r="N4518" s="60"/>
    </row>
    <row r="4519" spans="2:14" x14ac:dyDescent="0.25">
      <c r="B4519" s="46"/>
      <c r="G4519" s="60"/>
      <c r="H4519" s="46"/>
      <c r="I4519" s="46"/>
      <c r="N4519" s="60"/>
    </row>
    <row r="4520" spans="2:14" x14ac:dyDescent="0.25">
      <c r="B4520" s="46"/>
      <c r="G4520" s="60"/>
      <c r="H4520" s="46"/>
      <c r="I4520" s="46"/>
      <c r="N4520" s="60"/>
    </row>
    <row r="4521" spans="2:14" x14ac:dyDescent="0.25">
      <c r="B4521" s="46"/>
      <c r="G4521" s="60"/>
      <c r="H4521" s="46"/>
      <c r="I4521" s="46"/>
      <c r="N4521" s="60"/>
    </row>
    <row r="4522" spans="2:14" x14ac:dyDescent="0.25">
      <c r="B4522" s="46"/>
      <c r="G4522" s="60"/>
      <c r="H4522" s="46"/>
      <c r="I4522" s="46"/>
      <c r="N4522" s="60"/>
    </row>
    <row r="4523" spans="2:14" x14ac:dyDescent="0.25">
      <c r="B4523" s="46"/>
      <c r="G4523" s="60"/>
      <c r="H4523" s="46"/>
      <c r="I4523" s="46"/>
      <c r="N4523" s="60"/>
    </row>
    <row r="4524" spans="2:14" x14ac:dyDescent="0.25">
      <c r="B4524" s="46"/>
      <c r="G4524" s="60"/>
      <c r="H4524" s="46"/>
      <c r="I4524" s="46"/>
      <c r="N4524" s="60"/>
    </row>
    <row r="4525" spans="2:14" x14ac:dyDescent="0.25">
      <c r="B4525" s="46"/>
      <c r="G4525" s="60"/>
      <c r="H4525" s="46"/>
      <c r="I4525" s="46"/>
      <c r="N4525" s="60"/>
    </row>
    <row r="4526" spans="2:14" x14ac:dyDescent="0.25">
      <c r="B4526" s="46"/>
      <c r="G4526" s="60"/>
      <c r="H4526" s="46"/>
      <c r="I4526" s="46"/>
      <c r="N4526" s="60"/>
    </row>
    <row r="4527" spans="2:14" x14ac:dyDescent="0.25">
      <c r="B4527" s="46"/>
      <c r="G4527" s="60"/>
      <c r="H4527" s="46"/>
      <c r="I4527" s="46"/>
      <c r="N4527" s="60"/>
    </row>
    <row r="4528" spans="2:14" x14ac:dyDescent="0.25">
      <c r="B4528" s="46"/>
      <c r="G4528" s="60"/>
      <c r="H4528" s="46"/>
      <c r="I4528" s="46"/>
      <c r="N4528" s="60"/>
    </row>
    <row r="4529" spans="2:14" x14ac:dyDescent="0.25">
      <c r="B4529" s="46"/>
      <c r="G4529" s="60"/>
      <c r="H4529" s="46"/>
      <c r="I4529" s="46"/>
      <c r="N4529" s="60"/>
    </row>
    <row r="4530" spans="2:14" x14ac:dyDescent="0.25">
      <c r="B4530" s="46"/>
      <c r="G4530" s="60"/>
      <c r="H4530" s="46"/>
      <c r="I4530" s="46"/>
      <c r="N4530" s="60"/>
    </row>
    <row r="4531" spans="2:14" x14ac:dyDescent="0.25">
      <c r="B4531" s="46"/>
      <c r="G4531" s="60"/>
      <c r="H4531" s="46"/>
      <c r="I4531" s="46"/>
      <c r="N4531" s="60"/>
    </row>
    <row r="4532" spans="2:14" x14ac:dyDescent="0.25">
      <c r="B4532" s="46"/>
      <c r="G4532" s="60"/>
      <c r="H4532" s="46"/>
      <c r="I4532" s="46"/>
      <c r="N4532" s="60"/>
    </row>
    <row r="4533" spans="2:14" x14ac:dyDescent="0.25">
      <c r="B4533" s="46"/>
      <c r="G4533" s="60"/>
      <c r="H4533" s="46"/>
      <c r="I4533" s="46"/>
      <c r="N4533" s="60"/>
    </row>
    <row r="4534" spans="2:14" x14ac:dyDescent="0.25">
      <c r="B4534" s="46"/>
      <c r="G4534" s="60"/>
      <c r="H4534" s="46"/>
      <c r="I4534" s="46"/>
      <c r="N4534" s="60"/>
    </row>
    <row r="4535" spans="2:14" x14ac:dyDescent="0.25">
      <c r="B4535" s="46"/>
      <c r="G4535" s="60"/>
      <c r="H4535" s="46"/>
      <c r="I4535" s="46"/>
      <c r="N4535" s="60"/>
    </row>
    <row r="4536" spans="2:14" x14ac:dyDescent="0.25">
      <c r="B4536" s="46"/>
      <c r="G4536" s="60"/>
      <c r="H4536" s="46"/>
      <c r="I4536" s="46"/>
      <c r="N4536" s="60"/>
    </row>
    <row r="4537" spans="2:14" x14ac:dyDescent="0.25">
      <c r="B4537" s="46"/>
      <c r="G4537" s="60"/>
      <c r="H4537" s="46"/>
      <c r="I4537" s="46"/>
      <c r="N4537" s="60"/>
    </row>
    <row r="4538" spans="2:14" x14ac:dyDescent="0.25">
      <c r="B4538" s="46"/>
      <c r="G4538" s="60"/>
      <c r="H4538" s="46"/>
      <c r="I4538" s="46"/>
      <c r="N4538" s="60"/>
    </row>
    <row r="4539" spans="2:14" x14ac:dyDescent="0.25">
      <c r="B4539" s="46"/>
      <c r="G4539" s="60"/>
      <c r="H4539" s="46"/>
      <c r="I4539" s="46"/>
      <c r="N4539" s="60"/>
    </row>
    <row r="4540" spans="2:14" x14ac:dyDescent="0.25">
      <c r="B4540" s="46"/>
      <c r="G4540" s="60"/>
      <c r="H4540" s="46"/>
      <c r="I4540" s="46"/>
      <c r="N4540" s="60"/>
    </row>
    <row r="4541" spans="2:14" x14ac:dyDescent="0.25">
      <c r="B4541" s="46"/>
      <c r="G4541" s="60"/>
      <c r="H4541" s="46"/>
      <c r="I4541" s="46"/>
      <c r="N4541" s="60"/>
    </row>
    <row r="4542" spans="2:14" x14ac:dyDescent="0.25">
      <c r="B4542" s="46"/>
      <c r="G4542" s="60"/>
      <c r="H4542" s="46"/>
      <c r="I4542" s="46"/>
      <c r="N4542" s="60"/>
    </row>
    <row r="4543" spans="2:14" x14ac:dyDescent="0.25">
      <c r="B4543" s="46"/>
      <c r="G4543" s="60"/>
      <c r="H4543" s="46"/>
      <c r="I4543" s="46"/>
      <c r="N4543" s="60"/>
    </row>
    <row r="4544" spans="2:14" x14ac:dyDescent="0.25">
      <c r="B4544" s="46"/>
      <c r="G4544" s="60"/>
      <c r="H4544" s="46"/>
      <c r="I4544" s="46"/>
      <c r="N4544" s="60"/>
    </row>
    <row r="4545" spans="2:14" x14ac:dyDescent="0.25">
      <c r="B4545" s="46"/>
      <c r="G4545" s="60"/>
      <c r="H4545" s="46"/>
      <c r="I4545" s="46"/>
      <c r="N4545" s="60"/>
    </row>
    <row r="4546" spans="2:14" x14ac:dyDescent="0.25">
      <c r="B4546" s="46"/>
      <c r="G4546" s="60"/>
      <c r="H4546" s="46"/>
      <c r="I4546" s="46"/>
      <c r="N4546" s="60"/>
    </row>
    <row r="4547" spans="2:14" x14ac:dyDescent="0.25">
      <c r="B4547" s="46"/>
      <c r="G4547" s="60"/>
      <c r="H4547" s="46"/>
      <c r="I4547" s="46"/>
      <c r="N4547" s="60"/>
    </row>
    <row r="4548" spans="2:14" x14ac:dyDescent="0.25">
      <c r="B4548" s="46"/>
      <c r="G4548" s="60"/>
      <c r="H4548" s="46"/>
      <c r="I4548" s="46"/>
      <c r="N4548" s="60"/>
    </row>
    <row r="4549" spans="2:14" x14ac:dyDescent="0.25">
      <c r="B4549" s="46"/>
      <c r="G4549" s="60"/>
      <c r="H4549" s="46"/>
      <c r="I4549" s="46"/>
      <c r="N4549" s="60"/>
    </row>
    <row r="4550" spans="2:14" x14ac:dyDescent="0.25">
      <c r="B4550" s="46"/>
      <c r="G4550" s="60"/>
      <c r="H4550" s="46"/>
      <c r="I4550" s="46"/>
      <c r="N4550" s="60"/>
    </row>
    <row r="4551" spans="2:14" x14ac:dyDescent="0.25">
      <c r="B4551" s="46"/>
      <c r="G4551" s="60"/>
      <c r="H4551" s="46"/>
      <c r="I4551" s="46"/>
      <c r="N4551" s="60"/>
    </row>
    <row r="4552" spans="2:14" x14ac:dyDescent="0.25">
      <c r="B4552" s="46"/>
      <c r="G4552" s="60"/>
      <c r="H4552" s="46"/>
      <c r="I4552" s="46"/>
      <c r="N4552" s="60"/>
    </row>
    <row r="4553" spans="2:14" x14ac:dyDescent="0.25">
      <c r="B4553" s="46"/>
      <c r="G4553" s="60"/>
      <c r="H4553" s="46"/>
      <c r="I4553" s="46"/>
      <c r="N4553" s="60"/>
    </row>
    <row r="4554" spans="2:14" x14ac:dyDescent="0.25">
      <c r="B4554" s="46"/>
      <c r="G4554" s="60"/>
      <c r="H4554" s="46"/>
      <c r="I4554" s="46"/>
      <c r="N4554" s="60"/>
    </row>
    <row r="4555" spans="2:14" x14ac:dyDescent="0.25">
      <c r="B4555" s="46"/>
      <c r="G4555" s="60"/>
      <c r="H4555" s="46"/>
      <c r="I4555" s="46"/>
      <c r="N4555" s="60"/>
    </row>
    <row r="4556" spans="2:14" x14ac:dyDescent="0.25">
      <c r="B4556" s="46"/>
      <c r="G4556" s="60"/>
      <c r="H4556" s="46"/>
      <c r="I4556" s="46"/>
      <c r="N4556" s="60"/>
    </row>
    <row r="4557" spans="2:14" x14ac:dyDescent="0.25">
      <c r="B4557" s="46"/>
      <c r="G4557" s="60"/>
      <c r="H4557" s="46"/>
      <c r="I4557" s="46"/>
      <c r="N4557" s="60"/>
    </row>
    <row r="4558" spans="2:14" x14ac:dyDescent="0.25">
      <c r="B4558" s="46"/>
      <c r="G4558" s="60"/>
      <c r="H4558" s="46"/>
      <c r="I4558" s="46"/>
      <c r="N4558" s="60"/>
    </row>
    <row r="4559" spans="2:14" x14ac:dyDescent="0.25">
      <c r="B4559" s="46"/>
      <c r="G4559" s="60"/>
      <c r="H4559" s="46"/>
      <c r="I4559" s="46"/>
      <c r="N4559" s="60"/>
    </row>
    <row r="4560" spans="2:14" x14ac:dyDescent="0.25">
      <c r="B4560" s="46"/>
      <c r="G4560" s="60"/>
      <c r="H4560" s="46"/>
      <c r="I4560" s="46"/>
      <c r="N4560" s="60"/>
    </row>
    <row r="4561" spans="2:14" x14ac:dyDescent="0.25">
      <c r="B4561" s="46"/>
      <c r="G4561" s="60"/>
      <c r="H4561" s="46"/>
      <c r="I4561" s="46"/>
      <c r="N4561" s="60"/>
    </row>
    <row r="4562" spans="2:14" x14ac:dyDescent="0.25">
      <c r="B4562" s="46"/>
      <c r="G4562" s="60"/>
      <c r="H4562" s="46"/>
      <c r="I4562" s="46"/>
      <c r="N4562" s="60"/>
    </row>
    <row r="4563" spans="2:14" x14ac:dyDescent="0.25">
      <c r="B4563" s="46"/>
      <c r="G4563" s="60"/>
      <c r="H4563" s="46"/>
      <c r="I4563" s="46"/>
      <c r="N4563" s="60"/>
    </row>
    <row r="4564" spans="2:14" x14ac:dyDescent="0.25">
      <c r="B4564" s="46"/>
      <c r="G4564" s="60"/>
      <c r="H4564" s="46"/>
      <c r="I4564" s="46"/>
      <c r="N4564" s="60"/>
    </row>
    <row r="4565" spans="2:14" x14ac:dyDescent="0.25">
      <c r="B4565" s="46"/>
      <c r="G4565" s="60"/>
      <c r="H4565" s="46"/>
      <c r="I4565" s="46"/>
      <c r="N4565" s="60"/>
    </row>
    <row r="4566" spans="2:14" x14ac:dyDescent="0.25">
      <c r="B4566" s="46"/>
      <c r="G4566" s="60"/>
      <c r="H4566" s="46"/>
      <c r="I4566" s="46"/>
      <c r="N4566" s="60"/>
    </row>
    <row r="4567" spans="2:14" x14ac:dyDescent="0.25">
      <c r="B4567" s="46"/>
      <c r="G4567" s="60"/>
      <c r="H4567" s="46"/>
      <c r="I4567" s="46"/>
      <c r="N4567" s="60"/>
    </row>
    <row r="4568" spans="2:14" x14ac:dyDescent="0.25">
      <c r="B4568" s="46"/>
      <c r="G4568" s="60"/>
      <c r="H4568" s="46"/>
      <c r="I4568" s="46"/>
      <c r="N4568" s="60"/>
    </row>
    <row r="4569" spans="2:14" x14ac:dyDescent="0.25">
      <c r="B4569" s="46"/>
      <c r="G4569" s="60"/>
      <c r="H4569" s="46"/>
      <c r="I4569" s="46"/>
      <c r="N4569" s="60"/>
    </row>
    <row r="4570" spans="2:14" x14ac:dyDescent="0.25">
      <c r="B4570" s="46"/>
      <c r="G4570" s="60"/>
      <c r="H4570" s="46"/>
      <c r="I4570" s="46"/>
      <c r="N4570" s="60"/>
    </row>
    <row r="4571" spans="2:14" x14ac:dyDescent="0.25">
      <c r="B4571" s="46"/>
      <c r="G4571" s="60"/>
      <c r="H4571" s="46"/>
      <c r="I4571" s="46"/>
      <c r="N4571" s="60"/>
    </row>
    <row r="4572" spans="2:14" x14ac:dyDescent="0.25">
      <c r="B4572" s="46"/>
      <c r="G4572" s="60"/>
      <c r="H4572" s="46"/>
      <c r="I4572" s="46"/>
      <c r="N4572" s="60"/>
    </row>
    <row r="4573" spans="2:14" x14ac:dyDescent="0.25">
      <c r="B4573" s="46"/>
      <c r="G4573" s="60"/>
      <c r="H4573" s="46"/>
      <c r="I4573" s="46"/>
      <c r="N4573" s="60"/>
    </row>
    <row r="4574" spans="2:14" x14ac:dyDescent="0.25">
      <c r="B4574" s="46"/>
      <c r="G4574" s="60"/>
      <c r="H4574" s="46"/>
      <c r="I4574" s="46"/>
      <c r="N4574" s="60"/>
    </row>
    <row r="4575" spans="2:14" x14ac:dyDescent="0.25">
      <c r="B4575" s="46"/>
      <c r="G4575" s="60"/>
      <c r="H4575" s="46"/>
      <c r="I4575" s="46"/>
      <c r="N4575" s="60"/>
    </row>
    <row r="4576" spans="2:14" x14ac:dyDescent="0.25">
      <c r="B4576" s="46"/>
      <c r="G4576" s="60"/>
      <c r="H4576" s="46"/>
      <c r="I4576" s="46"/>
      <c r="N4576" s="60"/>
    </row>
    <row r="4577" spans="2:14" x14ac:dyDescent="0.25">
      <c r="B4577" s="46"/>
      <c r="G4577" s="60"/>
      <c r="H4577" s="46"/>
      <c r="I4577" s="46"/>
      <c r="N4577" s="60"/>
    </row>
    <row r="4578" spans="2:14" x14ac:dyDescent="0.25">
      <c r="B4578" s="46"/>
      <c r="G4578" s="60"/>
      <c r="H4578" s="46"/>
      <c r="I4578" s="46"/>
      <c r="N4578" s="60"/>
    </row>
    <row r="4579" spans="2:14" x14ac:dyDescent="0.25">
      <c r="B4579" s="46"/>
      <c r="G4579" s="60"/>
      <c r="H4579" s="46"/>
      <c r="I4579" s="46"/>
      <c r="N4579" s="60"/>
    </row>
    <row r="4580" spans="2:14" x14ac:dyDescent="0.25">
      <c r="B4580" s="46"/>
      <c r="G4580" s="60"/>
      <c r="H4580" s="46"/>
      <c r="I4580" s="46"/>
      <c r="N4580" s="60"/>
    </row>
    <row r="4581" spans="2:14" x14ac:dyDescent="0.25">
      <c r="B4581" s="46"/>
      <c r="G4581" s="60"/>
      <c r="H4581" s="46"/>
      <c r="I4581" s="46"/>
      <c r="N4581" s="60"/>
    </row>
    <row r="4582" spans="2:14" x14ac:dyDescent="0.25">
      <c r="B4582" s="46"/>
      <c r="G4582" s="60"/>
      <c r="H4582" s="46"/>
      <c r="I4582" s="46"/>
      <c r="N4582" s="60"/>
    </row>
    <row r="4583" spans="2:14" x14ac:dyDescent="0.25">
      <c r="B4583" s="46"/>
      <c r="G4583" s="60"/>
      <c r="H4583" s="46"/>
      <c r="I4583" s="46"/>
      <c r="N4583" s="60"/>
    </row>
    <row r="4584" spans="2:14" x14ac:dyDescent="0.25">
      <c r="B4584" s="46"/>
      <c r="G4584" s="60"/>
      <c r="H4584" s="46"/>
      <c r="I4584" s="46"/>
      <c r="N4584" s="60"/>
    </row>
    <row r="4585" spans="2:14" x14ac:dyDescent="0.25">
      <c r="B4585" s="46"/>
      <c r="G4585" s="60"/>
      <c r="H4585" s="46"/>
      <c r="I4585" s="46"/>
      <c r="N4585" s="60"/>
    </row>
    <row r="4586" spans="2:14" x14ac:dyDescent="0.25">
      <c r="B4586" s="46"/>
      <c r="G4586" s="60"/>
      <c r="H4586" s="46"/>
      <c r="I4586" s="46"/>
      <c r="N4586" s="60"/>
    </row>
    <row r="4587" spans="2:14" x14ac:dyDescent="0.25">
      <c r="B4587" s="46"/>
      <c r="G4587" s="60"/>
      <c r="H4587" s="46"/>
      <c r="I4587" s="46"/>
      <c r="N4587" s="60"/>
    </row>
    <row r="4588" spans="2:14" x14ac:dyDescent="0.25">
      <c r="B4588" s="46"/>
      <c r="G4588" s="60"/>
      <c r="H4588" s="46"/>
      <c r="I4588" s="46"/>
      <c r="N4588" s="60"/>
    </row>
    <row r="4589" spans="2:14" x14ac:dyDescent="0.25">
      <c r="B4589" s="46"/>
      <c r="G4589" s="60"/>
      <c r="H4589" s="46"/>
      <c r="I4589" s="46"/>
      <c r="N4589" s="60"/>
    </row>
    <row r="4590" spans="2:14" x14ac:dyDescent="0.25">
      <c r="B4590" s="46"/>
      <c r="G4590" s="60"/>
      <c r="H4590" s="46"/>
      <c r="I4590" s="46"/>
      <c r="N4590" s="60"/>
    </row>
    <row r="4591" spans="2:14" x14ac:dyDescent="0.25">
      <c r="B4591" s="46"/>
      <c r="G4591" s="60"/>
      <c r="H4591" s="46"/>
      <c r="I4591" s="46"/>
      <c r="N4591" s="60"/>
    </row>
    <row r="4592" spans="2:14" x14ac:dyDescent="0.25">
      <c r="B4592" s="46"/>
      <c r="G4592" s="60"/>
      <c r="H4592" s="46"/>
      <c r="I4592" s="46"/>
      <c r="N4592" s="60"/>
    </row>
    <row r="4593" spans="2:14" x14ac:dyDescent="0.25">
      <c r="B4593" s="46"/>
      <c r="G4593" s="60"/>
      <c r="H4593" s="46"/>
      <c r="I4593" s="46"/>
      <c r="N4593" s="60"/>
    </row>
    <row r="4594" spans="2:14" x14ac:dyDescent="0.25">
      <c r="B4594" s="46"/>
      <c r="G4594" s="60"/>
      <c r="H4594" s="46"/>
      <c r="I4594" s="46"/>
      <c r="N4594" s="60"/>
    </row>
    <row r="4595" spans="2:14" x14ac:dyDescent="0.25">
      <c r="B4595" s="46"/>
      <c r="G4595" s="60"/>
      <c r="H4595" s="46"/>
      <c r="I4595" s="46"/>
      <c r="N4595" s="60"/>
    </row>
    <row r="4596" spans="2:14" x14ac:dyDescent="0.25">
      <c r="B4596" s="46"/>
      <c r="G4596" s="60"/>
      <c r="H4596" s="46"/>
      <c r="I4596" s="46"/>
      <c r="N4596" s="60"/>
    </row>
    <row r="4597" spans="2:14" x14ac:dyDescent="0.25">
      <c r="B4597" s="46"/>
      <c r="G4597" s="60"/>
      <c r="H4597" s="46"/>
      <c r="I4597" s="46"/>
      <c r="N4597" s="60"/>
    </row>
    <row r="4598" spans="2:14" x14ac:dyDescent="0.25">
      <c r="B4598" s="46"/>
      <c r="G4598" s="60"/>
      <c r="H4598" s="46"/>
      <c r="I4598" s="46"/>
      <c r="N4598" s="60"/>
    </row>
    <row r="4599" spans="2:14" x14ac:dyDescent="0.25">
      <c r="B4599" s="46"/>
      <c r="G4599" s="60"/>
      <c r="H4599" s="46"/>
      <c r="I4599" s="46"/>
      <c r="N4599" s="60"/>
    </row>
    <row r="4600" spans="2:14" x14ac:dyDescent="0.25">
      <c r="B4600" s="46"/>
      <c r="G4600" s="60"/>
      <c r="H4600" s="46"/>
      <c r="I4600" s="46"/>
      <c r="N4600" s="60"/>
    </row>
    <row r="4601" spans="2:14" x14ac:dyDescent="0.25">
      <c r="B4601" s="46"/>
      <c r="G4601" s="60"/>
      <c r="H4601" s="46"/>
      <c r="I4601" s="46"/>
      <c r="N4601" s="60"/>
    </row>
    <row r="4602" spans="2:14" x14ac:dyDescent="0.25">
      <c r="B4602" s="46"/>
      <c r="G4602" s="60"/>
      <c r="H4602" s="46"/>
      <c r="I4602" s="46"/>
      <c r="N4602" s="60"/>
    </row>
    <row r="4603" spans="2:14" x14ac:dyDescent="0.25">
      <c r="B4603" s="46"/>
      <c r="G4603" s="60"/>
      <c r="H4603" s="46"/>
      <c r="I4603" s="46"/>
      <c r="N4603" s="60"/>
    </row>
    <row r="4604" spans="2:14" x14ac:dyDescent="0.25">
      <c r="B4604" s="46"/>
      <c r="G4604" s="60"/>
      <c r="H4604" s="46"/>
      <c r="I4604" s="46"/>
      <c r="N4604" s="60"/>
    </row>
    <row r="4605" spans="2:14" x14ac:dyDescent="0.25">
      <c r="B4605" s="46"/>
      <c r="G4605" s="60"/>
      <c r="H4605" s="46"/>
      <c r="I4605" s="46"/>
      <c r="N4605" s="60"/>
    </row>
    <row r="4606" spans="2:14" x14ac:dyDescent="0.25">
      <c r="B4606" s="46"/>
      <c r="G4606" s="60"/>
      <c r="H4606" s="46"/>
      <c r="I4606" s="46"/>
      <c r="N4606" s="60"/>
    </row>
    <row r="4607" spans="2:14" x14ac:dyDescent="0.25">
      <c r="B4607" s="46"/>
      <c r="G4607" s="60"/>
      <c r="H4607" s="46"/>
      <c r="I4607" s="46"/>
      <c r="N4607" s="60"/>
    </row>
    <row r="4608" spans="2:14" x14ac:dyDescent="0.25">
      <c r="B4608" s="46"/>
      <c r="G4608" s="60"/>
      <c r="H4608" s="46"/>
      <c r="I4608" s="46"/>
      <c r="N4608" s="60"/>
    </row>
    <row r="4609" spans="2:14" x14ac:dyDescent="0.25">
      <c r="B4609" s="46"/>
      <c r="G4609" s="60"/>
      <c r="H4609" s="46"/>
      <c r="I4609" s="46"/>
      <c r="N4609" s="60"/>
    </row>
    <row r="4610" spans="2:14" x14ac:dyDescent="0.25">
      <c r="B4610" s="46"/>
      <c r="G4610" s="60"/>
      <c r="H4610" s="46"/>
      <c r="I4610" s="46"/>
      <c r="N4610" s="60"/>
    </row>
    <row r="4611" spans="2:14" x14ac:dyDescent="0.25">
      <c r="B4611" s="46"/>
      <c r="G4611" s="60"/>
      <c r="H4611" s="46"/>
      <c r="I4611" s="46"/>
      <c r="N4611" s="60"/>
    </row>
    <row r="4612" spans="2:14" x14ac:dyDescent="0.25">
      <c r="B4612" s="46"/>
      <c r="G4612" s="60"/>
      <c r="H4612" s="46"/>
      <c r="I4612" s="46"/>
      <c r="N4612" s="60"/>
    </row>
    <row r="4613" spans="2:14" x14ac:dyDescent="0.25">
      <c r="B4613" s="46"/>
      <c r="G4613" s="60"/>
      <c r="H4613" s="46"/>
      <c r="I4613" s="46"/>
      <c r="N4613" s="60"/>
    </row>
    <row r="4614" spans="2:14" x14ac:dyDescent="0.25">
      <c r="B4614" s="46"/>
      <c r="G4614" s="60"/>
      <c r="H4614" s="46"/>
      <c r="I4614" s="46"/>
      <c r="N4614" s="60"/>
    </row>
    <row r="4615" spans="2:14" x14ac:dyDescent="0.25">
      <c r="B4615" s="46"/>
      <c r="G4615" s="60"/>
      <c r="H4615" s="46"/>
      <c r="I4615" s="46"/>
      <c r="N4615" s="60"/>
    </row>
    <row r="4616" spans="2:14" x14ac:dyDescent="0.25">
      <c r="B4616" s="46"/>
      <c r="G4616" s="60"/>
      <c r="H4616" s="46"/>
      <c r="I4616" s="46"/>
      <c r="N4616" s="60"/>
    </row>
    <row r="4617" spans="2:14" x14ac:dyDescent="0.25">
      <c r="B4617" s="46"/>
      <c r="G4617" s="60"/>
      <c r="H4617" s="46"/>
      <c r="I4617" s="46"/>
      <c r="N4617" s="60"/>
    </row>
    <row r="4618" spans="2:14" x14ac:dyDescent="0.25">
      <c r="B4618" s="46"/>
      <c r="G4618" s="60"/>
      <c r="H4618" s="46"/>
      <c r="I4618" s="46"/>
      <c r="N4618" s="60"/>
    </row>
    <row r="4619" spans="2:14" x14ac:dyDescent="0.25">
      <c r="B4619" s="46"/>
      <c r="G4619" s="60"/>
      <c r="H4619" s="46"/>
      <c r="I4619" s="46"/>
      <c r="N4619" s="60"/>
    </row>
    <row r="4620" spans="2:14" x14ac:dyDescent="0.25">
      <c r="B4620" s="46"/>
      <c r="G4620" s="60"/>
      <c r="H4620" s="46"/>
      <c r="I4620" s="46"/>
      <c r="N4620" s="60"/>
    </row>
    <row r="4621" spans="2:14" x14ac:dyDescent="0.25">
      <c r="B4621" s="46"/>
      <c r="G4621" s="60"/>
      <c r="H4621" s="46"/>
      <c r="I4621" s="46"/>
      <c r="N4621" s="60"/>
    </row>
    <row r="4622" spans="2:14" x14ac:dyDescent="0.25">
      <c r="B4622" s="46"/>
      <c r="G4622" s="60"/>
      <c r="H4622" s="46"/>
      <c r="I4622" s="46"/>
      <c r="N4622" s="60"/>
    </row>
    <row r="4623" spans="2:14" x14ac:dyDescent="0.25">
      <c r="B4623" s="46"/>
      <c r="G4623" s="60"/>
      <c r="H4623" s="46"/>
      <c r="I4623" s="46"/>
      <c r="N4623" s="60"/>
    </row>
    <row r="4624" spans="2:14" x14ac:dyDescent="0.25">
      <c r="B4624" s="46"/>
      <c r="G4624" s="60"/>
      <c r="H4624" s="46"/>
      <c r="I4624" s="46"/>
      <c r="N4624" s="60"/>
    </row>
    <row r="4625" spans="2:14" x14ac:dyDescent="0.25">
      <c r="B4625" s="46"/>
      <c r="G4625" s="60"/>
      <c r="H4625" s="46"/>
      <c r="I4625" s="46"/>
      <c r="N4625" s="60"/>
    </row>
    <row r="4626" spans="2:14" x14ac:dyDescent="0.25">
      <c r="B4626" s="46"/>
      <c r="G4626" s="60"/>
      <c r="H4626" s="46"/>
      <c r="I4626" s="46"/>
      <c r="N4626" s="60"/>
    </row>
    <row r="4627" spans="2:14" x14ac:dyDescent="0.25">
      <c r="B4627" s="46"/>
      <c r="G4627" s="60"/>
      <c r="H4627" s="46"/>
      <c r="I4627" s="46"/>
      <c r="N4627" s="60"/>
    </row>
    <row r="4628" spans="2:14" x14ac:dyDescent="0.25">
      <c r="B4628" s="46"/>
      <c r="G4628" s="60"/>
      <c r="H4628" s="46"/>
      <c r="I4628" s="46"/>
      <c r="N4628" s="60"/>
    </row>
    <row r="4629" spans="2:14" x14ac:dyDescent="0.25">
      <c r="B4629" s="46"/>
      <c r="G4629" s="60"/>
      <c r="H4629" s="46"/>
      <c r="I4629" s="46"/>
      <c r="N4629" s="60"/>
    </row>
    <row r="4630" spans="2:14" x14ac:dyDescent="0.25">
      <c r="B4630" s="46"/>
      <c r="G4630" s="60"/>
      <c r="H4630" s="46"/>
      <c r="I4630" s="46"/>
      <c r="N4630" s="60"/>
    </row>
    <row r="4631" spans="2:14" x14ac:dyDescent="0.25">
      <c r="B4631" s="46"/>
      <c r="G4631" s="60"/>
      <c r="H4631" s="46"/>
      <c r="I4631" s="46"/>
      <c r="N4631" s="60"/>
    </row>
    <row r="4632" spans="2:14" x14ac:dyDescent="0.25">
      <c r="B4632" s="46"/>
      <c r="G4632" s="60"/>
      <c r="H4632" s="46"/>
      <c r="I4632" s="46"/>
      <c r="N4632" s="60"/>
    </row>
    <row r="4633" spans="2:14" x14ac:dyDescent="0.25">
      <c r="B4633" s="46"/>
      <c r="G4633" s="60"/>
      <c r="H4633" s="46"/>
      <c r="I4633" s="46"/>
      <c r="N4633" s="60"/>
    </row>
    <row r="4634" spans="2:14" x14ac:dyDescent="0.25">
      <c r="B4634" s="46"/>
      <c r="G4634" s="60"/>
      <c r="H4634" s="46"/>
      <c r="I4634" s="46"/>
      <c r="N4634" s="60"/>
    </row>
    <row r="4635" spans="2:14" x14ac:dyDescent="0.25">
      <c r="B4635" s="46"/>
      <c r="G4635" s="60"/>
      <c r="H4635" s="46"/>
      <c r="I4635" s="46"/>
      <c r="N4635" s="60"/>
    </row>
    <row r="4636" spans="2:14" x14ac:dyDescent="0.25">
      <c r="B4636" s="46"/>
      <c r="G4636" s="60"/>
      <c r="H4636" s="46"/>
      <c r="I4636" s="46"/>
      <c r="N4636" s="60"/>
    </row>
    <row r="4637" spans="2:14" x14ac:dyDescent="0.25">
      <c r="B4637" s="46"/>
      <c r="G4637" s="60"/>
      <c r="H4637" s="46"/>
      <c r="I4637" s="46"/>
      <c r="N4637" s="60"/>
    </row>
    <row r="4638" spans="2:14" x14ac:dyDescent="0.25">
      <c r="B4638" s="46"/>
      <c r="G4638" s="60"/>
      <c r="H4638" s="46"/>
      <c r="I4638" s="46"/>
      <c r="N4638" s="60"/>
    </row>
    <row r="4639" spans="2:14" x14ac:dyDescent="0.25">
      <c r="B4639" s="46"/>
      <c r="G4639" s="60"/>
      <c r="H4639" s="46"/>
      <c r="I4639" s="46"/>
      <c r="N4639" s="60"/>
    </row>
    <row r="4640" spans="2:14" x14ac:dyDescent="0.25">
      <c r="B4640" s="46"/>
      <c r="G4640" s="60"/>
      <c r="H4640" s="46"/>
      <c r="I4640" s="46"/>
      <c r="N4640" s="60"/>
    </row>
    <row r="4641" spans="2:14" x14ac:dyDescent="0.25">
      <c r="B4641" s="46"/>
      <c r="G4641" s="60"/>
      <c r="H4641" s="46"/>
      <c r="I4641" s="46"/>
      <c r="N4641" s="60"/>
    </row>
    <row r="4642" spans="2:14" x14ac:dyDescent="0.25">
      <c r="B4642" s="46"/>
      <c r="G4642" s="60"/>
      <c r="H4642" s="46"/>
      <c r="I4642" s="46"/>
      <c r="N4642" s="60"/>
    </row>
    <row r="4643" spans="2:14" x14ac:dyDescent="0.25">
      <c r="B4643" s="46"/>
      <c r="G4643" s="60"/>
      <c r="H4643" s="46"/>
      <c r="I4643" s="46"/>
      <c r="N4643" s="60"/>
    </row>
    <row r="4644" spans="2:14" x14ac:dyDescent="0.25">
      <c r="B4644" s="46"/>
      <c r="G4644" s="60"/>
      <c r="H4644" s="46"/>
      <c r="I4644" s="46"/>
      <c r="N4644" s="60"/>
    </row>
    <row r="4645" spans="2:14" x14ac:dyDescent="0.25">
      <c r="B4645" s="46"/>
      <c r="G4645" s="60"/>
      <c r="H4645" s="46"/>
      <c r="I4645" s="46"/>
      <c r="N4645" s="60"/>
    </row>
    <row r="4646" spans="2:14" x14ac:dyDescent="0.25">
      <c r="B4646" s="46"/>
      <c r="G4646" s="60"/>
      <c r="H4646" s="46"/>
      <c r="I4646" s="46"/>
      <c r="N4646" s="60"/>
    </row>
    <row r="4647" spans="2:14" x14ac:dyDescent="0.25">
      <c r="B4647" s="46"/>
      <c r="G4647" s="60"/>
      <c r="H4647" s="46"/>
      <c r="I4647" s="46"/>
      <c r="N4647" s="60"/>
    </row>
    <row r="4648" spans="2:14" x14ac:dyDescent="0.25">
      <c r="B4648" s="46"/>
      <c r="G4648" s="60"/>
      <c r="H4648" s="46"/>
      <c r="I4648" s="46"/>
      <c r="N4648" s="60"/>
    </row>
    <row r="4649" spans="2:14" x14ac:dyDescent="0.25">
      <c r="B4649" s="46"/>
      <c r="G4649" s="60"/>
      <c r="H4649" s="46"/>
      <c r="I4649" s="46"/>
      <c r="N4649" s="60"/>
    </row>
    <row r="4650" spans="2:14" x14ac:dyDescent="0.25">
      <c r="B4650" s="46"/>
      <c r="G4650" s="60"/>
      <c r="H4650" s="46"/>
      <c r="I4650" s="46"/>
      <c r="N4650" s="60"/>
    </row>
    <row r="4651" spans="2:14" x14ac:dyDescent="0.25">
      <c r="B4651" s="46"/>
      <c r="G4651" s="60"/>
      <c r="H4651" s="46"/>
      <c r="I4651" s="46"/>
      <c r="N4651" s="60"/>
    </row>
    <row r="4652" spans="2:14" x14ac:dyDescent="0.25">
      <c r="B4652" s="46"/>
      <c r="G4652" s="60"/>
      <c r="H4652" s="46"/>
      <c r="I4652" s="46"/>
      <c r="N4652" s="60"/>
    </row>
    <row r="4653" spans="2:14" x14ac:dyDescent="0.25">
      <c r="B4653" s="46"/>
      <c r="G4653" s="60"/>
      <c r="H4653" s="46"/>
      <c r="I4653" s="46"/>
      <c r="N4653" s="60"/>
    </row>
    <row r="4654" spans="2:14" x14ac:dyDescent="0.25">
      <c r="B4654" s="46"/>
      <c r="G4654" s="60"/>
      <c r="H4654" s="46"/>
      <c r="I4654" s="46"/>
      <c r="N4654" s="60"/>
    </row>
    <row r="4655" spans="2:14" x14ac:dyDescent="0.25">
      <c r="B4655" s="46"/>
      <c r="G4655" s="60"/>
      <c r="H4655" s="46"/>
      <c r="I4655" s="46"/>
      <c r="N4655" s="60"/>
    </row>
    <row r="4656" spans="2:14" x14ac:dyDescent="0.25">
      <c r="B4656" s="46"/>
      <c r="G4656" s="60"/>
      <c r="H4656" s="46"/>
      <c r="I4656" s="46"/>
      <c r="N4656" s="60"/>
    </row>
    <row r="4657" spans="2:14" x14ac:dyDescent="0.25">
      <c r="B4657" s="46"/>
      <c r="G4657" s="60"/>
      <c r="H4657" s="46"/>
      <c r="I4657" s="46"/>
      <c r="N4657" s="60"/>
    </row>
    <row r="4658" spans="2:14" x14ac:dyDescent="0.25">
      <c r="B4658" s="46"/>
      <c r="G4658" s="60"/>
      <c r="H4658" s="46"/>
      <c r="I4658" s="46"/>
      <c r="N4658" s="60"/>
    </row>
    <row r="4659" spans="2:14" x14ac:dyDescent="0.25">
      <c r="B4659" s="46"/>
      <c r="G4659" s="60"/>
      <c r="H4659" s="46"/>
      <c r="I4659" s="46"/>
      <c r="N4659" s="60"/>
    </row>
    <row r="4660" spans="2:14" x14ac:dyDescent="0.25">
      <c r="B4660" s="46"/>
      <c r="G4660" s="60"/>
      <c r="H4660" s="46"/>
      <c r="I4660" s="46"/>
      <c r="N4660" s="60"/>
    </row>
    <row r="4661" spans="2:14" x14ac:dyDescent="0.25">
      <c r="B4661" s="46"/>
      <c r="G4661" s="60"/>
      <c r="H4661" s="46"/>
      <c r="I4661" s="46"/>
      <c r="N4661" s="60"/>
    </row>
    <row r="4662" spans="2:14" x14ac:dyDescent="0.25">
      <c r="B4662" s="46"/>
      <c r="G4662" s="60"/>
      <c r="H4662" s="46"/>
      <c r="I4662" s="46"/>
      <c r="N4662" s="60"/>
    </row>
    <row r="4663" spans="2:14" x14ac:dyDescent="0.25">
      <c r="B4663" s="46"/>
      <c r="G4663" s="60"/>
      <c r="H4663" s="46"/>
      <c r="I4663" s="46"/>
      <c r="N4663" s="60"/>
    </row>
    <row r="4664" spans="2:14" x14ac:dyDescent="0.25">
      <c r="B4664" s="46"/>
      <c r="G4664" s="60"/>
      <c r="H4664" s="46"/>
      <c r="I4664" s="46"/>
      <c r="N4664" s="60"/>
    </row>
    <row r="4665" spans="2:14" x14ac:dyDescent="0.25">
      <c r="B4665" s="46"/>
      <c r="G4665" s="60"/>
      <c r="H4665" s="46"/>
      <c r="I4665" s="46"/>
      <c r="N4665" s="60"/>
    </row>
    <row r="4666" spans="2:14" x14ac:dyDescent="0.25">
      <c r="B4666" s="46"/>
      <c r="G4666" s="60"/>
      <c r="H4666" s="46"/>
      <c r="I4666" s="46"/>
      <c r="N4666" s="60"/>
    </row>
    <row r="4667" spans="2:14" x14ac:dyDescent="0.25">
      <c r="B4667" s="46"/>
      <c r="G4667" s="60"/>
      <c r="H4667" s="46"/>
      <c r="I4667" s="46"/>
      <c r="N4667" s="60"/>
    </row>
    <row r="4668" spans="2:14" x14ac:dyDescent="0.25">
      <c r="B4668" s="46"/>
      <c r="G4668" s="60"/>
      <c r="H4668" s="46"/>
      <c r="I4668" s="46"/>
      <c r="N4668" s="60"/>
    </row>
    <row r="4669" spans="2:14" x14ac:dyDescent="0.25">
      <c r="B4669" s="46"/>
      <c r="G4669" s="60"/>
      <c r="H4669" s="46"/>
      <c r="I4669" s="46"/>
      <c r="N4669" s="60"/>
    </row>
    <row r="4670" spans="2:14" x14ac:dyDescent="0.25">
      <c r="B4670" s="46"/>
      <c r="G4670" s="60"/>
      <c r="H4670" s="46"/>
      <c r="I4670" s="46"/>
      <c r="N4670" s="60"/>
    </row>
    <row r="4671" spans="2:14" x14ac:dyDescent="0.25">
      <c r="B4671" s="46"/>
      <c r="G4671" s="60"/>
      <c r="H4671" s="46"/>
      <c r="I4671" s="46"/>
      <c r="N4671" s="60"/>
    </row>
    <row r="4672" spans="2:14" x14ac:dyDescent="0.25">
      <c r="B4672" s="46"/>
      <c r="G4672" s="60"/>
      <c r="H4672" s="46"/>
      <c r="I4672" s="46"/>
      <c r="N4672" s="60"/>
    </row>
    <row r="4673" spans="2:14" x14ac:dyDescent="0.25">
      <c r="B4673" s="46"/>
      <c r="G4673" s="60"/>
      <c r="H4673" s="46"/>
      <c r="I4673" s="46"/>
      <c r="N4673" s="60"/>
    </row>
    <row r="4674" spans="2:14" x14ac:dyDescent="0.25">
      <c r="B4674" s="46"/>
      <c r="G4674" s="60"/>
      <c r="H4674" s="46"/>
      <c r="I4674" s="46"/>
      <c r="N4674" s="60"/>
    </row>
    <row r="4675" spans="2:14" x14ac:dyDescent="0.25">
      <c r="B4675" s="46"/>
      <c r="G4675" s="60"/>
      <c r="H4675" s="46"/>
      <c r="I4675" s="46"/>
      <c r="N4675" s="60"/>
    </row>
    <row r="4676" spans="2:14" x14ac:dyDescent="0.25">
      <c r="B4676" s="46"/>
      <c r="G4676" s="60"/>
      <c r="H4676" s="46"/>
      <c r="I4676" s="46"/>
      <c r="N4676" s="60"/>
    </row>
    <row r="4677" spans="2:14" x14ac:dyDescent="0.25">
      <c r="B4677" s="46"/>
      <c r="G4677" s="60"/>
      <c r="H4677" s="46"/>
      <c r="I4677" s="46"/>
      <c r="N4677" s="60"/>
    </row>
    <row r="4678" spans="2:14" x14ac:dyDescent="0.25">
      <c r="B4678" s="46"/>
      <c r="G4678" s="60"/>
      <c r="H4678" s="46"/>
      <c r="I4678" s="46"/>
      <c r="N4678" s="60"/>
    </row>
    <row r="4679" spans="2:14" x14ac:dyDescent="0.25">
      <c r="B4679" s="46"/>
      <c r="G4679" s="60"/>
      <c r="H4679" s="46"/>
      <c r="I4679" s="46"/>
      <c r="N4679" s="60"/>
    </row>
    <row r="4680" spans="2:14" x14ac:dyDescent="0.25">
      <c r="B4680" s="46"/>
      <c r="G4680" s="60"/>
      <c r="H4680" s="46"/>
      <c r="I4680" s="46"/>
      <c r="N4680" s="60"/>
    </row>
    <row r="4681" spans="2:14" x14ac:dyDescent="0.25">
      <c r="B4681" s="46"/>
      <c r="G4681" s="60"/>
      <c r="H4681" s="46"/>
      <c r="I4681" s="46"/>
      <c r="N4681" s="60"/>
    </row>
    <row r="4682" spans="2:14" x14ac:dyDescent="0.25">
      <c r="B4682" s="46"/>
      <c r="G4682" s="60"/>
      <c r="H4682" s="46"/>
      <c r="I4682" s="46"/>
      <c r="N4682" s="60"/>
    </row>
    <row r="4683" spans="2:14" x14ac:dyDescent="0.25">
      <c r="B4683" s="46"/>
      <c r="G4683" s="60"/>
      <c r="H4683" s="46"/>
      <c r="I4683" s="46"/>
      <c r="N4683" s="60"/>
    </row>
    <row r="4684" spans="2:14" x14ac:dyDescent="0.25">
      <c r="B4684" s="46"/>
      <c r="G4684" s="60"/>
      <c r="H4684" s="46"/>
      <c r="I4684" s="46"/>
      <c r="N4684" s="60"/>
    </row>
    <row r="4685" spans="2:14" x14ac:dyDescent="0.25">
      <c r="B4685" s="46"/>
      <c r="G4685" s="60"/>
      <c r="H4685" s="46"/>
      <c r="I4685" s="46"/>
      <c r="N4685" s="60"/>
    </row>
    <row r="4686" spans="2:14" x14ac:dyDescent="0.25">
      <c r="B4686" s="46"/>
      <c r="G4686" s="60"/>
      <c r="H4686" s="46"/>
      <c r="I4686" s="46"/>
      <c r="N4686" s="60"/>
    </row>
    <row r="4687" spans="2:14" x14ac:dyDescent="0.25">
      <c r="B4687" s="46"/>
      <c r="G4687" s="60"/>
      <c r="H4687" s="46"/>
      <c r="I4687" s="46"/>
      <c r="N4687" s="60"/>
    </row>
    <row r="4688" spans="2:14" x14ac:dyDescent="0.25">
      <c r="B4688" s="46"/>
      <c r="G4688" s="60"/>
      <c r="H4688" s="46"/>
      <c r="I4688" s="46"/>
      <c r="N4688" s="60"/>
    </row>
    <row r="4689" spans="2:14" x14ac:dyDescent="0.25">
      <c r="B4689" s="46"/>
      <c r="G4689" s="60"/>
      <c r="H4689" s="46"/>
      <c r="I4689" s="46"/>
      <c r="N4689" s="60"/>
    </row>
    <row r="4690" spans="2:14" x14ac:dyDescent="0.25">
      <c r="B4690" s="46"/>
      <c r="G4690" s="60"/>
      <c r="H4690" s="46"/>
      <c r="I4690" s="46"/>
      <c r="N4690" s="60"/>
    </row>
    <row r="4691" spans="2:14" x14ac:dyDescent="0.25">
      <c r="B4691" s="46"/>
      <c r="G4691" s="60"/>
      <c r="H4691" s="46"/>
      <c r="I4691" s="46"/>
      <c r="N4691" s="60"/>
    </row>
    <row r="4692" spans="2:14" x14ac:dyDescent="0.25">
      <c r="B4692" s="46"/>
      <c r="G4692" s="60"/>
      <c r="H4692" s="46"/>
      <c r="I4692" s="46"/>
      <c r="N4692" s="60"/>
    </row>
    <row r="4693" spans="2:14" x14ac:dyDescent="0.25">
      <c r="B4693" s="46"/>
      <c r="G4693" s="60"/>
      <c r="H4693" s="46"/>
      <c r="I4693" s="46"/>
      <c r="N4693" s="60"/>
    </row>
    <row r="4694" spans="2:14" x14ac:dyDescent="0.25">
      <c r="B4694" s="46"/>
      <c r="G4694" s="60"/>
      <c r="H4694" s="46"/>
      <c r="I4694" s="46"/>
      <c r="N4694" s="60"/>
    </row>
    <row r="4695" spans="2:14" x14ac:dyDescent="0.25">
      <c r="B4695" s="46"/>
      <c r="G4695" s="60"/>
      <c r="H4695" s="46"/>
      <c r="I4695" s="46"/>
      <c r="N4695" s="60"/>
    </row>
    <row r="4696" spans="2:14" x14ac:dyDescent="0.25">
      <c r="B4696" s="46"/>
      <c r="G4696" s="60"/>
      <c r="H4696" s="46"/>
      <c r="I4696" s="46"/>
      <c r="N4696" s="60"/>
    </row>
    <row r="4697" spans="2:14" x14ac:dyDescent="0.25">
      <c r="B4697" s="46"/>
      <c r="G4697" s="60"/>
      <c r="H4697" s="46"/>
      <c r="I4697" s="46"/>
      <c r="N4697" s="60"/>
    </row>
    <row r="4698" spans="2:14" x14ac:dyDescent="0.25">
      <c r="B4698" s="46"/>
      <c r="G4698" s="60"/>
      <c r="H4698" s="46"/>
      <c r="I4698" s="46"/>
      <c r="N4698" s="60"/>
    </row>
    <row r="4699" spans="2:14" x14ac:dyDescent="0.25">
      <c r="B4699" s="46"/>
      <c r="G4699" s="60"/>
      <c r="H4699" s="46"/>
      <c r="I4699" s="46"/>
      <c r="N4699" s="60"/>
    </row>
    <row r="4700" spans="2:14" x14ac:dyDescent="0.25">
      <c r="B4700" s="46"/>
      <c r="G4700" s="60"/>
      <c r="H4700" s="46"/>
      <c r="I4700" s="46"/>
      <c r="N4700" s="60"/>
    </row>
    <row r="4701" spans="2:14" x14ac:dyDescent="0.25">
      <c r="B4701" s="46"/>
      <c r="G4701" s="60"/>
      <c r="H4701" s="46"/>
      <c r="I4701" s="46"/>
      <c r="N4701" s="60"/>
    </row>
    <row r="4702" spans="2:14" x14ac:dyDescent="0.25">
      <c r="B4702" s="46"/>
      <c r="G4702" s="60"/>
      <c r="H4702" s="46"/>
      <c r="I4702" s="46"/>
      <c r="N4702" s="60"/>
    </row>
    <row r="4703" spans="2:14" x14ac:dyDescent="0.25">
      <c r="B4703" s="46"/>
      <c r="G4703" s="60"/>
      <c r="H4703" s="46"/>
      <c r="I4703" s="46"/>
      <c r="N4703" s="60"/>
    </row>
    <row r="4704" spans="2:14" x14ac:dyDescent="0.25">
      <c r="B4704" s="46"/>
      <c r="G4704" s="60"/>
      <c r="H4704" s="46"/>
      <c r="I4704" s="46"/>
      <c r="N4704" s="60"/>
    </row>
    <row r="4705" spans="2:14" x14ac:dyDescent="0.25">
      <c r="B4705" s="46"/>
      <c r="G4705" s="60"/>
      <c r="H4705" s="46"/>
      <c r="I4705" s="46"/>
      <c r="N4705" s="60"/>
    </row>
    <row r="4706" spans="2:14" x14ac:dyDescent="0.25">
      <c r="B4706" s="46"/>
      <c r="G4706" s="60"/>
      <c r="H4706" s="46"/>
      <c r="I4706" s="46"/>
      <c r="N4706" s="60"/>
    </row>
    <row r="4707" spans="2:14" x14ac:dyDescent="0.25">
      <c r="B4707" s="46"/>
      <c r="G4707" s="60"/>
      <c r="H4707" s="46"/>
      <c r="I4707" s="46"/>
      <c r="N4707" s="60"/>
    </row>
    <row r="4708" spans="2:14" x14ac:dyDescent="0.25">
      <c r="B4708" s="46"/>
      <c r="G4708" s="60"/>
      <c r="H4708" s="46"/>
      <c r="I4708" s="46"/>
      <c r="N4708" s="60"/>
    </row>
    <row r="4709" spans="2:14" x14ac:dyDescent="0.25">
      <c r="B4709" s="46"/>
      <c r="G4709" s="60"/>
      <c r="H4709" s="46"/>
      <c r="I4709" s="46"/>
      <c r="N4709" s="60"/>
    </row>
    <row r="4710" spans="2:14" x14ac:dyDescent="0.25">
      <c r="B4710" s="46"/>
      <c r="G4710" s="60"/>
      <c r="H4710" s="46"/>
      <c r="I4710" s="46"/>
      <c r="N4710" s="60"/>
    </row>
    <row r="4711" spans="2:14" x14ac:dyDescent="0.25">
      <c r="B4711" s="46"/>
      <c r="G4711" s="60"/>
      <c r="H4711" s="46"/>
      <c r="I4711" s="46"/>
      <c r="N4711" s="60"/>
    </row>
    <row r="4712" spans="2:14" x14ac:dyDescent="0.25">
      <c r="B4712" s="46"/>
      <c r="G4712" s="60"/>
      <c r="H4712" s="46"/>
      <c r="I4712" s="46"/>
      <c r="N4712" s="60"/>
    </row>
    <row r="4713" spans="2:14" x14ac:dyDescent="0.25">
      <c r="B4713" s="46"/>
      <c r="G4713" s="60"/>
      <c r="H4713" s="46"/>
      <c r="I4713" s="46"/>
      <c r="N4713" s="60"/>
    </row>
    <row r="4714" spans="2:14" x14ac:dyDescent="0.25">
      <c r="B4714" s="46"/>
      <c r="G4714" s="60"/>
      <c r="H4714" s="46"/>
      <c r="I4714" s="46"/>
      <c r="N4714" s="60"/>
    </row>
    <row r="4715" spans="2:14" x14ac:dyDescent="0.25">
      <c r="B4715" s="46"/>
      <c r="G4715" s="60"/>
      <c r="H4715" s="46"/>
      <c r="I4715" s="46"/>
      <c r="N4715" s="60"/>
    </row>
    <row r="4716" spans="2:14" x14ac:dyDescent="0.25">
      <c r="B4716" s="46"/>
      <c r="G4716" s="60"/>
      <c r="H4716" s="46"/>
      <c r="I4716" s="46"/>
      <c r="N4716" s="60"/>
    </row>
    <row r="4717" spans="2:14" x14ac:dyDescent="0.25">
      <c r="B4717" s="46"/>
      <c r="G4717" s="60"/>
      <c r="H4717" s="46"/>
      <c r="I4717" s="46"/>
      <c r="N4717" s="60"/>
    </row>
    <row r="4718" spans="2:14" x14ac:dyDescent="0.25">
      <c r="B4718" s="46"/>
      <c r="G4718" s="60"/>
      <c r="H4718" s="46"/>
      <c r="I4718" s="46"/>
      <c r="N4718" s="60"/>
    </row>
    <row r="4719" spans="2:14" x14ac:dyDescent="0.25">
      <c r="B4719" s="46"/>
      <c r="G4719" s="60"/>
      <c r="H4719" s="46"/>
      <c r="I4719" s="46"/>
      <c r="N4719" s="60"/>
    </row>
    <row r="4720" spans="2:14" x14ac:dyDescent="0.25">
      <c r="B4720" s="46"/>
      <c r="G4720" s="60"/>
      <c r="H4720" s="46"/>
      <c r="I4720" s="46"/>
      <c r="N4720" s="60"/>
    </row>
    <row r="4721" spans="2:14" x14ac:dyDescent="0.25">
      <c r="B4721" s="46"/>
      <c r="G4721" s="60"/>
      <c r="H4721" s="46"/>
      <c r="I4721" s="46"/>
      <c r="N4721" s="60"/>
    </row>
    <row r="4722" spans="2:14" x14ac:dyDescent="0.25">
      <c r="B4722" s="46"/>
      <c r="G4722" s="60"/>
      <c r="H4722" s="46"/>
      <c r="I4722" s="46"/>
      <c r="N4722" s="60"/>
    </row>
    <row r="4723" spans="2:14" x14ac:dyDescent="0.25">
      <c r="B4723" s="46"/>
      <c r="G4723" s="60"/>
      <c r="H4723" s="46"/>
      <c r="I4723" s="46"/>
      <c r="N4723" s="60"/>
    </row>
    <row r="4724" spans="2:14" x14ac:dyDescent="0.25">
      <c r="B4724" s="46"/>
      <c r="G4724" s="60"/>
      <c r="H4724" s="46"/>
      <c r="I4724" s="46"/>
      <c r="N4724" s="60"/>
    </row>
    <row r="4725" spans="2:14" x14ac:dyDescent="0.25">
      <c r="B4725" s="46"/>
      <c r="G4725" s="60"/>
      <c r="H4725" s="46"/>
      <c r="I4725" s="46"/>
      <c r="N4725" s="60"/>
    </row>
    <row r="4726" spans="2:14" x14ac:dyDescent="0.25">
      <c r="B4726" s="46"/>
      <c r="G4726" s="60"/>
      <c r="H4726" s="46"/>
      <c r="I4726" s="46"/>
      <c r="N4726" s="60"/>
    </row>
    <row r="4727" spans="2:14" x14ac:dyDescent="0.25">
      <c r="B4727" s="46"/>
      <c r="G4727" s="60"/>
      <c r="H4727" s="46"/>
      <c r="I4727" s="46"/>
      <c r="N4727" s="60"/>
    </row>
    <row r="4728" spans="2:14" x14ac:dyDescent="0.25">
      <c r="B4728" s="46"/>
      <c r="G4728" s="60"/>
      <c r="H4728" s="46"/>
      <c r="I4728" s="46"/>
      <c r="N4728" s="60"/>
    </row>
    <row r="4729" spans="2:14" x14ac:dyDescent="0.25">
      <c r="B4729" s="46"/>
      <c r="G4729" s="60"/>
      <c r="H4729" s="46"/>
      <c r="I4729" s="46"/>
      <c r="N4729" s="60"/>
    </row>
    <row r="4730" spans="2:14" x14ac:dyDescent="0.25">
      <c r="B4730" s="46"/>
      <c r="G4730" s="60"/>
      <c r="H4730" s="46"/>
      <c r="I4730" s="46"/>
      <c r="N4730" s="60"/>
    </row>
    <row r="4731" spans="2:14" x14ac:dyDescent="0.25">
      <c r="B4731" s="46"/>
      <c r="G4731" s="60"/>
      <c r="H4731" s="46"/>
      <c r="I4731" s="46"/>
      <c r="N4731" s="60"/>
    </row>
    <row r="4732" spans="2:14" x14ac:dyDescent="0.25">
      <c r="B4732" s="46"/>
      <c r="G4732" s="60"/>
      <c r="H4732" s="46"/>
      <c r="I4732" s="46"/>
      <c r="N4732" s="60"/>
    </row>
    <row r="4733" spans="2:14" x14ac:dyDescent="0.25">
      <c r="B4733" s="46"/>
      <c r="G4733" s="60"/>
      <c r="H4733" s="46"/>
      <c r="I4733" s="46"/>
      <c r="N4733" s="60"/>
    </row>
    <row r="4734" spans="2:14" x14ac:dyDescent="0.25">
      <c r="B4734" s="46"/>
      <c r="G4734" s="60"/>
      <c r="H4734" s="46"/>
      <c r="I4734" s="46"/>
      <c r="N4734" s="60"/>
    </row>
    <row r="4735" spans="2:14" x14ac:dyDescent="0.25">
      <c r="B4735" s="46"/>
      <c r="G4735" s="60"/>
      <c r="H4735" s="46"/>
      <c r="I4735" s="46"/>
      <c r="N4735" s="60"/>
    </row>
    <row r="4736" spans="2:14" x14ac:dyDescent="0.25">
      <c r="B4736" s="46"/>
      <c r="G4736" s="60"/>
      <c r="H4736" s="46"/>
      <c r="I4736" s="46"/>
      <c r="N4736" s="60"/>
    </row>
    <row r="4737" spans="2:14" x14ac:dyDescent="0.25">
      <c r="B4737" s="46"/>
      <c r="G4737" s="60"/>
      <c r="H4737" s="46"/>
      <c r="I4737" s="46"/>
      <c r="N4737" s="60"/>
    </row>
    <row r="4738" spans="2:14" x14ac:dyDescent="0.25">
      <c r="B4738" s="46"/>
      <c r="G4738" s="60"/>
      <c r="H4738" s="46"/>
      <c r="I4738" s="46"/>
      <c r="N4738" s="60"/>
    </row>
    <row r="4739" spans="2:14" x14ac:dyDescent="0.25">
      <c r="B4739" s="46"/>
      <c r="G4739" s="60"/>
      <c r="H4739" s="46"/>
      <c r="I4739" s="46"/>
      <c r="N4739" s="60"/>
    </row>
    <row r="4740" spans="2:14" x14ac:dyDescent="0.25">
      <c r="B4740" s="46"/>
      <c r="G4740" s="60"/>
      <c r="H4740" s="46"/>
      <c r="I4740" s="46"/>
      <c r="N4740" s="60"/>
    </row>
    <row r="4741" spans="2:14" x14ac:dyDescent="0.25">
      <c r="B4741" s="46"/>
      <c r="G4741" s="60"/>
      <c r="H4741" s="46"/>
      <c r="I4741" s="46"/>
      <c r="N4741" s="60"/>
    </row>
    <row r="4742" spans="2:14" x14ac:dyDescent="0.25">
      <c r="B4742" s="46"/>
      <c r="G4742" s="60"/>
      <c r="H4742" s="46"/>
      <c r="I4742" s="46"/>
      <c r="N4742" s="60"/>
    </row>
    <row r="4743" spans="2:14" x14ac:dyDescent="0.25">
      <c r="B4743" s="46"/>
      <c r="G4743" s="60"/>
      <c r="H4743" s="46"/>
      <c r="I4743" s="46"/>
      <c r="N4743" s="60"/>
    </row>
    <row r="4744" spans="2:14" x14ac:dyDescent="0.25">
      <c r="B4744" s="46"/>
      <c r="G4744" s="60"/>
      <c r="H4744" s="46"/>
      <c r="I4744" s="46"/>
      <c r="N4744" s="60"/>
    </row>
    <row r="4745" spans="2:14" x14ac:dyDescent="0.25">
      <c r="B4745" s="46"/>
      <c r="G4745" s="60"/>
      <c r="H4745" s="46"/>
      <c r="I4745" s="46"/>
      <c r="N4745" s="60"/>
    </row>
    <row r="4746" spans="2:14" x14ac:dyDescent="0.25">
      <c r="B4746" s="46"/>
      <c r="G4746" s="60"/>
      <c r="H4746" s="46"/>
      <c r="I4746" s="46"/>
      <c r="N4746" s="60"/>
    </row>
    <row r="4747" spans="2:14" x14ac:dyDescent="0.25">
      <c r="B4747" s="46"/>
      <c r="G4747" s="60"/>
      <c r="H4747" s="46"/>
      <c r="I4747" s="46"/>
      <c r="N4747" s="60"/>
    </row>
    <row r="4748" spans="2:14" x14ac:dyDescent="0.25">
      <c r="B4748" s="46"/>
      <c r="G4748" s="60"/>
      <c r="H4748" s="46"/>
      <c r="I4748" s="46"/>
      <c r="N4748" s="60"/>
    </row>
    <row r="4749" spans="2:14" x14ac:dyDescent="0.25">
      <c r="B4749" s="46"/>
      <c r="G4749" s="60"/>
      <c r="H4749" s="46"/>
      <c r="I4749" s="46"/>
      <c r="N4749" s="60"/>
    </row>
    <row r="4750" spans="2:14" x14ac:dyDescent="0.25">
      <c r="B4750" s="46"/>
      <c r="G4750" s="60"/>
      <c r="H4750" s="46"/>
      <c r="I4750" s="46"/>
      <c r="N4750" s="60"/>
    </row>
    <row r="4751" spans="2:14" x14ac:dyDescent="0.25">
      <c r="B4751" s="46"/>
      <c r="G4751" s="60"/>
      <c r="H4751" s="46"/>
      <c r="I4751" s="46"/>
      <c r="N4751" s="60"/>
    </row>
    <row r="4752" spans="2:14" x14ac:dyDescent="0.25">
      <c r="B4752" s="46"/>
      <c r="G4752" s="60"/>
      <c r="H4752" s="46"/>
      <c r="I4752" s="46"/>
      <c r="N4752" s="60"/>
    </row>
    <row r="4753" spans="2:14" x14ac:dyDescent="0.25">
      <c r="B4753" s="46"/>
      <c r="G4753" s="60"/>
      <c r="H4753" s="46"/>
      <c r="I4753" s="46"/>
      <c r="N4753" s="60"/>
    </row>
    <row r="4754" spans="2:14" x14ac:dyDescent="0.25">
      <c r="B4754" s="46"/>
      <c r="G4754" s="60"/>
      <c r="H4754" s="46"/>
      <c r="I4754" s="46"/>
      <c r="N4754" s="60"/>
    </row>
    <row r="4755" spans="2:14" x14ac:dyDescent="0.25">
      <c r="B4755" s="46"/>
      <c r="G4755" s="60"/>
      <c r="H4755" s="46"/>
      <c r="I4755" s="46"/>
      <c r="N4755" s="60"/>
    </row>
    <row r="4756" spans="2:14" x14ac:dyDescent="0.25">
      <c r="B4756" s="46"/>
      <c r="G4756" s="60"/>
      <c r="H4756" s="46"/>
      <c r="I4756" s="46"/>
      <c r="N4756" s="60"/>
    </row>
    <row r="4757" spans="2:14" x14ac:dyDescent="0.25">
      <c r="B4757" s="46"/>
      <c r="G4757" s="60"/>
      <c r="H4757" s="46"/>
      <c r="I4757" s="46"/>
      <c r="N4757" s="60"/>
    </row>
    <row r="4758" spans="2:14" x14ac:dyDescent="0.25">
      <c r="B4758" s="46"/>
      <c r="G4758" s="60"/>
      <c r="H4758" s="46"/>
      <c r="I4758" s="46"/>
      <c r="N4758" s="60"/>
    </row>
    <row r="4759" spans="2:14" x14ac:dyDescent="0.25">
      <c r="B4759" s="46"/>
      <c r="G4759" s="60"/>
      <c r="H4759" s="46"/>
      <c r="I4759" s="46"/>
      <c r="N4759" s="60"/>
    </row>
    <row r="4760" spans="2:14" x14ac:dyDescent="0.25">
      <c r="B4760" s="46"/>
      <c r="G4760" s="60"/>
      <c r="H4760" s="46"/>
      <c r="I4760" s="46"/>
      <c r="N4760" s="60"/>
    </row>
    <row r="4761" spans="2:14" x14ac:dyDescent="0.25">
      <c r="B4761" s="46"/>
      <c r="G4761" s="60"/>
      <c r="H4761" s="46"/>
      <c r="I4761" s="46"/>
      <c r="N4761" s="60"/>
    </row>
    <row r="4762" spans="2:14" x14ac:dyDescent="0.25">
      <c r="B4762" s="46"/>
      <c r="G4762" s="60"/>
      <c r="H4762" s="46"/>
      <c r="I4762" s="46"/>
      <c r="N4762" s="60"/>
    </row>
    <row r="4763" spans="2:14" x14ac:dyDescent="0.25">
      <c r="B4763" s="46"/>
      <c r="G4763" s="60"/>
      <c r="H4763" s="46"/>
      <c r="I4763" s="46"/>
      <c r="N4763" s="60"/>
    </row>
    <row r="4764" spans="2:14" x14ac:dyDescent="0.25">
      <c r="B4764" s="46"/>
      <c r="G4764" s="60"/>
      <c r="H4764" s="46"/>
      <c r="I4764" s="46"/>
      <c r="N4764" s="60"/>
    </row>
    <row r="4765" spans="2:14" x14ac:dyDescent="0.25">
      <c r="B4765" s="46"/>
      <c r="G4765" s="60"/>
      <c r="H4765" s="46"/>
      <c r="I4765" s="46"/>
      <c r="N4765" s="60"/>
    </row>
    <row r="4766" spans="2:14" x14ac:dyDescent="0.25">
      <c r="B4766" s="46"/>
      <c r="G4766" s="60"/>
      <c r="H4766" s="46"/>
      <c r="I4766" s="46"/>
      <c r="N4766" s="60"/>
    </row>
    <row r="4767" spans="2:14" x14ac:dyDescent="0.25">
      <c r="B4767" s="46"/>
      <c r="G4767" s="60"/>
      <c r="H4767" s="46"/>
      <c r="I4767" s="46"/>
      <c r="N4767" s="60"/>
    </row>
    <row r="4768" spans="2:14" x14ac:dyDescent="0.25">
      <c r="B4768" s="46"/>
      <c r="G4768" s="60"/>
      <c r="H4768" s="46"/>
      <c r="I4768" s="46"/>
      <c r="N4768" s="60"/>
    </row>
    <row r="4769" spans="2:14" x14ac:dyDescent="0.25">
      <c r="B4769" s="46"/>
      <c r="G4769" s="60"/>
      <c r="H4769" s="46"/>
      <c r="I4769" s="46"/>
      <c r="N4769" s="60"/>
    </row>
    <row r="4770" spans="2:14" x14ac:dyDescent="0.25">
      <c r="B4770" s="46"/>
      <c r="G4770" s="60"/>
      <c r="H4770" s="46"/>
      <c r="I4770" s="46"/>
      <c r="N4770" s="60"/>
    </row>
    <row r="4771" spans="2:14" x14ac:dyDescent="0.25">
      <c r="B4771" s="46"/>
      <c r="G4771" s="60"/>
      <c r="H4771" s="46"/>
      <c r="I4771" s="46"/>
      <c r="N4771" s="60"/>
    </row>
    <row r="4772" spans="2:14" x14ac:dyDescent="0.25">
      <c r="B4772" s="46"/>
      <c r="G4772" s="60"/>
      <c r="H4772" s="46"/>
      <c r="I4772" s="46"/>
      <c r="N4772" s="60"/>
    </row>
    <row r="4773" spans="2:14" x14ac:dyDescent="0.25">
      <c r="B4773" s="46"/>
      <c r="G4773" s="60"/>
      <c r="H4773" s="46"/>
      <c r="I4773" s="46"/>
      <c r="N4773" s="60"/>
    </row>
    <row r="4774" spans="2:14" x14ac:dyDescent="0.25">
      <c r="B4774" s="46"/>
      <c r="G4774" s="60"/>
      <c r="H4774" s="46"/>
      <c r="I4774" s="46"/>
      <c r="N4774" s="60"/>
    </row>
    <row r="4775" spans="2:14" x14ac:dyDescent="0.25">
      <c r="B4775" s="46"/>
      <c r="G4775" s="60"/>
      <c r="H4775" s="46"/>
      <c r="I4775" s="46"/>
      <c r="N4775" s="60"/>
    </row>
    <row r="4776" spans="2:14" x14ac:dyDescent="0.25">
      <c r="B4776" s="46"/>
      <c r="G4776" s="60"/>
      <c r="H4776" s="46"/>
      <c r="I4776" s="46"/>
      <c r="N4776" s="60"/>
    </row>
    <row r="4777" spans="2:14" x14ac:dyDescent="0.25">
      <c r="B4777" s="46"/>
      <c r="G4777" s="60"/>
      <c r="H4777" s="46"/>
      <c r="I4777" s="46"/>
      <c r="N4777" s="60"/>
    </row>
    <row r="4778" spans="2:14" x14ac:dyDescent="0.25">
      <c r="B4778" s="46"/>
      <c r="G4778" s="60"/>
      <c r="H4778" s="46"/>
      <c r="I4778" s="46"/>
      <c r="N4778" s="60"/>
    </row>
    <row r="4779" spans="2:14" x14ac:dyDescent="0.25">
      <c r="B4779" s="46"/>
      <c r="G4779" s="60"/>
      <c r="H4779" s="46"/>
      <c r="I4779" s="46"/>
      <c r="N4779" s="60"/>
    </row>
    <row r="4780" spans="2:14" x14ac:dyDescent="0.25">
      <c r="B4780" s="46"/>
      <c r="G4780" s="60"/>
      <c r="H4780" s="46"/>
      <c r="I4780" s="46"/>
      <c r="N4780" s="60"/>
    </row>
    <row r="4781" spans="2:14" x14ac:dyDescent="0.25">
      <c r="B4781" s="46"/>
      <c r="G4781" s="60"/>
      <c r="H4781" s="46"/>
      <c r="I4781" s="46"/>
      <c r="N4781" s="60"/>
    </row>
    <row r="4782" spans="2:14" x14ac:dyDescent="0.25">
      <c r="B4782" s="46"/>
      <c r="G4782" s="60"/>
      <c r="H4782" s="46"/>
      <c r="I4782" s="46"/>
      <c r="N4782" s="60"/>
    </row>
    <row r="4783" spans="2:14" x14ac:dyDescent="0.25">
      <c r="B4783" s="46"/>
      <c r="G4783" s="60"/>
      <c r="H4783" s="46"/>
      <c r="I4783" s="46"/>
      <c r="N4783" s="60"/>
    </row>
    <row r="4784" spans="2:14" x14ac:dyDescent="0.25">
      <c r="B4784" s="46"/>
      <c r="G4784" s="60"/>
      <c r="H4784" s="46"/>
      <c r="I4784" s="46"/>
      <c r="N4784" s="60"/>
    </row>
    <row r="4785" spans="2:14" x14ac:dyDescent="0.25">
      <c r="B4785" s="46"/>
      <c r="G4785" s="60"/>
      <c r="H4785" s="46"/>
      <c r="I4785" s="46"/>
      <c r="N4785" s="60"/>
    </row>
    <row r="4786" spans="2:14" x14ac:dyDescent="0.25">
      <c r="B4786" s="46"/>
      <c r="G4786" s="60"/>
      <c r="H4786" s="46"/>
      <c r="I4786" s="46"/>
      <c r="N4786" s="60"/>
    </row>
    <row r="4787" spans="2:14" x14ac:dyDescent="0.25">
      <c r="B4787" s="46"/>
      <c r="G4787" s="60"/>
      <c r="H4787" s="46"/>
      <c r="I4787" s="46"/>
      <c r="N4787" s="60"/>
    </row>
    <row r="4788" spans="2:14" x14ac:dyDescent="0.25">
      <c r="B4788" s="46"/>
      <c r="G4788" s="60"/>
      <c r="H4788" s="46"/>
      <c r="I4788" s="46"/>
      <c r="N4788" s="60"/>
    </row>
    <row r="4789" spans="2:14" x14ac:dyDescent="0.25">
      <c r="B4789" s="46"/>
      <c r="G4789" s="60"/>
      <c r="H4789" s="46"/>
      <c r="I4789" s="46"/>
      <c r="N4789" s="60"/>
    </row>
    <row r="4790" spans="2:14" x14ac:dyDescent="0.25">
      <c r="B4790" s="46"/>
      <c r="G4790" s="60"/>
      <c r="H4790" s="46"/>
      <c r="I4790" s="46"/>
      <c r="N4790" s="60"/>
    </row>
    <row r="4791" spans="2:14" x14ac:dyDescent="0.25">
      <c r="B4791" s="46"/>
      <c r="G4791" s="60"/>
      <c r="H4791" s="46"/>
      <c r="I4791" s="46"/>
      <c r="N4791" s="60"/>
    </row>
    <row r="4792" spans="2:14" x14ac:dyDescent="0.25">
      <c r="B4792" s="46"/>
      <c r="G4792" s="60"/>
      <c r="H4792" s="46"/>
      <c r="I4792" s="46"/>
      <c r="N4792" s="60"/>
    </row>
    <row r="4793" spans="2:14" x14ac:dyDescent="0.25">
      <c r="B4793" s="46"/>
      <c r="G4793" s="60"/>
      <c r="H4793" s="46"/>
      <c r="I4793" s="46"/>
      <c r="N4793" s="60"/>
    </row>
    <row r="4794" spans="2:14" x14ac:dyDescent="0.25">
      <c r="B4794" s="46"/>
      <c r="G4794" s="60"/>
      <c r="H4794" s="46"/>
      <c r="I4794" s="46"/>
      <c r="N4794" s="60"/>
    </row>
    <row r="4795" spans="2:14" x14ac:dyDescent="0.25">
      <c r="B4795" s="46"/>
      <c r="G4795" s="60"/>
      <c r="H4795" s="46"/>
      <c r="I4795" s="46"/>
      <c r="N4795" s="60"/>
    </row>
    <row r="4796" spans="2:14" x14ac:dyDescent="0.25">
      <c r="B4796" s="46"/>
      <c r="G4796" s="60"/>
      <c r="H4796" s="46"/>
      <c r="I4796" s="46"/>
      <c r="N4796" s="60"/>
    </row>
    <row r="4797" spans="2:14" x14ac:dyDescent="0.25">
      <c r="B4797" s="46"/>
      <c r="G4797" s="60"/>
      <c r="H4797" s="46"/>
      <c r="I4797" s="46"/>
      <c r="N4797" s="60"/>
    </row>
    <row r="4798" spans="2:14" x14ac:dyDescent="0.25">
      <c r="B4798" s="46"/>
      <c r="G4798" s="60"/>
      <c r="H4798" s="46"/>
      <c r="I4798" s="46"/>
      <c r="N4798" s="60"/>
    </row>
    <row r="4799" spans="2:14" x14ac:dyDescent="0.25">
      <c r="B4799" s="46"/>
      <c r="G4799" s="60"/>
      <c r="H4799" s="46"/>
      <c r="I4799" s="46"/>
      <c r="N4799" s="60"/>
    </row>
    <row r="4800" spans="2:14" x14ac:dyDescent="0.25">
      <c r="B4800" s="46"/>
      <c r="G4800" s="60"/>
      <c r="H4800" s="46"/>
      <c r="I4800" s="46"/>
      <c r="N4800" s="60"/>
    </row>
    <row r="4801" spans="2:14" x14ac:dyDescent="0.25">
      <c r="B4801" s="46"/>
      <c r="G4801" s="60"/>
      <c r="H4801" s="46"/>
      <c r="I4801" s="46"/>
      <c r="N4801" s="60"/>
    </row>
    <row r="4802" spans="2:14" x14ac:dyDescent="0.25">
      <c r="B4802" s="46"/>
      <c r="G4802" s="60"/>
      <c r="H4802" s="46"/>
      <c r="I4802" s="46"/>
      <c r="N4802" s="60"/>
    </row>
    <row r="4803" spans="2:14" x14ac:dyDescent="0.25">
      <c r="B4803" s="46"/>
      <c r="G4803" s="60"/>
      <c r="H4803" s="46"/>
      <c r="I4803" s="46"/>
      <c r="N4803" s="60"/>
    </row>
    <row r="4804" spans="2:14" x14ac:dyDescent="0.25">
      <c r="B4804" s="46"/>
      <c r="G4804" s="60"/>
      <c r="H4804" s="46"/>
      <c r="I4804" s="46"/>
      <c r="N4804" s="60"/>
    </row>
    <row r="4805" spans="2:14" x14ac:dyDescent="0.25">
      <c r="B4805" s="46"/>
      <c r="G4805" s="60"/>
      <c r="H4805" s="46"/>
      <c r="I4805" s="46"/>
      <c r="N4805" s="60"/>
    </row>
    <row r="4806" spans="2:14" x14ac:dyDescent="0.25">
      <c r="B4806" s="46"/>
      <c r="G4806" s="60"/>
      <c r="H4806" s="46"/>
      <c r="I4806" s="46"/>
      <c r="N4806" s="60"/>
    </row>
    <row r="4807" spans="2:14" x14ac:dyDescent="0.25">
      <c r="B4807" s="46"/>
      <c r="G4807" s="60"/>
      <c r="H4807" s="46"/>
      <c r="I4807" s="46"/>
      <c r="N4807" s="60"/>
    </row>
    <row r="4808" spans="2:14" x14ac:dyDescent="0.25">
      <c r="B4808" s="46"/>
      <c r="G4808" s="60"/>
      <c r="H4808" s="46"/>
      <c r="I4808" s="46"/>
      <c r="N4808" s="60"/>
    </row>
    <row r="4809" spans="2:14" x14ac:dyDescent="0.25">
      <c r="B4809" s="46"/>
      <c r="G4809" s="60"/>
      <c r="H4809" s="46"/>
      <c r="I4809" s="46"/>
      <c r="N4809" s="60"/>
    </row>
    <row r="4810" spans="2:14" x14ac:dyDescent="0.25">
      <c r="B4810" s="46"/>
      <c r="G4810" s="60"/>
      <c r="H4810" s="46"/>
      <c r="I4810" s="46"/>
      <c r="N4810" s="60"/>
    </row>
    <row r="4811" spans="2:14" x14ac:dyDescent="0.25">
      <c r="B4811" s="46"/>
      <c r="G4811" s="60"/>
      <c r="H4811" s="46"/>
      <c r="I4811" s="46"/>
      <c r="N4811" s="60"/>
    </row>
    <row r="4812" spans="2:14" x14ac:dyDescent="0.25">
      <c r="B4812" s="46"/>
      <c r="G4812" s="60"/>
      <c r="H4812" s="46"/>
      <c r="I4812" s="46"/>
      <c r="N4812" s="60"/>
    </row>
    <row r="4813" spans="2:14" x14ac:dyDescent="0.25">
      <c r="B4813" s="46"/>
      <c r="G4813" s="60"/>
      <c r="H4813" s="46"/>
      <c r="I4813" s="46"/>
      <c r="N4813" s="60"/>
    </row>
    <row r="4814" spans="2:14" x14ac:dyDescent="0.25">
      <c r="B4814" s="46"/>
      <c r="G4814" s="60"/>
      <c r="H4814" s="46"/>
      <c r="I4814" s="46"/>
      <c r="N4814" s="60"/>
    </row>
    <row r="4815" spans="2:14" x14ac:dyDescent="0.25">
      <c r="B4815" s="46"/>
      <c r="G4815" s="60"/>
      <c r="H4815" s="46"/>
      <c r="I4815" s="46"/>
      <c r="N4815" s="60"/>
    </row>
    <row r="4816" spans="2:14" x14ac:dyDescent="0.25">
      <c r="B4816" s="46"/>
      <c r="G4816" s="60"/>
      <c r="H4816" s="46"/>
      <c r="I4816" s="46"/>
      <c r="N4816" s="60"/>
    </row>
    <row r="4817" spans="2:14" x14ac:dyDescent="0.25">
      <c r="B4817" s="46"/>
      <c r="G4817" s="60"/>
      <c r="H4817" s="46"/>
      <c r="I4817" s="46"/>
      <c r="N4817" s="60"/>
    </row>
    <row r="4818" spans="2:14" x14ac:dyDescent="0.25">
      <c r="B4818" s="46"/>
      <c r="G4818" s="60"/>
      <c r="H4818" s="46"/>
      <c r="I4818" s="46"/>
      <c r="N4818" s="60"/>
    </row>
    <row r="4819" spans="2:14" x14ac:dyDescent="0.25">
      <c r="B4819" s="46"/>
      <c r="G4819" s="60"/>
      <c r="H4819" s="46"/>
      <c r="I4819" s="46"/>
      <c r="N4819" s="60"/>
    </row>
    <row r="4820" spans="2:14" x14ac:dyDescent="0.25">
      <c r="B4820" s="46"/>
      <c r="G4820" s="60"/>
      <c r="H4820" s="46"/>
      <c r="I4820" s="46"/>
      <c r="N4820" s="60"/>
    </row>
    <row r="4821" spans="2:14" x14ac:dyDescent="0.25">
      <c r="B4821" s="46"/>
      <c r="G4821" s="60"/>
      <c r="H4821" s="46"/>
      <c r="I4821" s="46"/>
      <c r="N4821" s="60"/>
    </row>
    <row r="4822" spans="2:14" x14ac:dyDescent="0.25">
      <c r="B4822" s="46"/>
      <c r="G4822" s="60"/>
      <c r="H4822" s="46"/>
      <c r="I4822" s="46"/>
      <c r="N4822" s="60"/>
    </row>
    <row r="4823" spans="2:14" x14ac:dyDescent="0.25">
      <c r="B4823" s="46"/>
      <c r="G4823" s="60"/>
      <c r="H4823" s="46"/>
      <c r="I4823" s="46"/>
      <c r="N4823" s="60"/>
    </row>
    <row r="4824" spans="2:14" x14ac:dyDescent="0.25">
      <c r="B4824" s="46"/>
      <c r="G4824" s="60"/>
      <c r="H4824" s="46"/>
      <c r="I4824" s="46"/>
      <c r="N4824" s="60"/>
    </row>
    <row r="4825" spans="2:14" x14ac:dyDescent="0.25">
      <c r="B4825" s="46"/>
      <c r="G4825" s="60"/>
      <c r="H4825" s="46"/>
      <c r="I4825" s="46"/>
      <c r="N4825" s="60"/>
    </row>
    <row r="4826" spans="2:14" x14ac:dyDescent="0.25">
      <c r="B4826" s="46"/>
      <c r="G4826" s="60"/>
      <c r="H4826" s="46"/>
      <c r="I4826" s="46"/>
      <c r="N4826" s="60"/>
    </row>
    <row r="4827" spans="2:14" x14ac:dyDescent="0.25">
      <c r="B4827" s="46"/>
      <c r="G4827" s="60"/>
      <c r="H4827" s="46"/>
      <c r="I4827" s="46"/>
      <c r="N4827" s="60"/>
    </row>
    <row r="4828" spans="2:14" x14ac:dyDescent="0.25">
      <c r="B4828" s="46"/>
      <c r="G4828" s="60"/>
      <c r="H4828" s="46"/>
      <c r="I4828" s="46"/>
      <c r="N4828" s="60"/>
    </row>
    <row r="4829" spans="2:14" x14ac:dyDescent="0.25">
      <c r="B4829" s="46"/>
      <c r="G4829" s="60"/>
      <c r="H4829" s="46"/>
      <c r="I4829" s="46"/>
      <c r="N4829" s="60"/>
    </row>
    <row r="4830" spans="2:14" x14ac:dyDescent="0.25">
      <c r="B4830" s="46"/>
      <c r="G4830" s="60"/>
      <c r="H4830" s="46"/>
      <c r="I4830" s="46"/>
      <c r="N4830" s="60"/>
    </row>
    <row r="4831" spans="2:14" x14ac:dyDescent="0.25">
      <c r="B4831" s="46"/>
      <c r="G4831" s="60"/>
      <c r="H4831" s="46"/>
      <c r="I4831" s="46"/>
      <c r="N4831" s="60"/>
    </row>
    <row r="4832" spans="2:14" x14ac:dyDescent="0.25">
      <c r="B4832" s="46"/>
      <c r="G4832" s="60"/>
      <c r="H4832" s="46"/>
      <c r="I4832" s="46"/>
      <c r="N4832" s="60"/>
    </row>
    <row r="4833" spans="2:14" x14ac:dyDescent="0.25">
      <c r="B4833" s="46"/>
      <c r="G4833" s="60"/>
      <c r="H4833" s="46"/>
      <c r="I4833" s="46"/>
      <c r="N4833" s="60"/>
    </row>
    <row r="4834" spans="2:14" x14ac:dyDescent="0.25">
      <c r="B4834" s="46"/>
      <c r="G4834" s="60"/>
      <c r="H4834" s="46"/>
      <c r="I4834" s="46"/>
      <c r="N4834" s="60"/>
    </row>
    <row r="4835" spans="2:14" x14ac:dyDescent="0.25">
      <c r="B4835" s="46"/>
      <c r="G4835" s="60"/>
      <c r="H4835" s="46"/>
      <c r="I4835" s="46"/>
      <c r="N4835" s="60"/>
    </row>
    <row r="4836" spans="2:14" x14ac:dyDescent="0.25">
      <c r="B4836" s="46"/>
      <c r="G4836" s="60"/>
      <c r="H4836" s="46"/>
      <c r="I4836" s="46"/>
      <c r="N4836" s="60"/>
    </row>
    <row r="4837" spans="2:14" x14ac:dyDescent="0.25">
      <c r="B4837" s="46"/>
      <c r="G4837" s="60"/>
      <c r="H4837" s="46"/>
      <c r="I4837" s="46"/>
      <c r="N4837" s="60"/>
    </row>
    <row r="4838" spans="2:14" x14ac:dyDescent="0.25">
      <c r="B4838" s="46"/>
      <c r="G4838" s="60"/>
      <c r="H4838" s="46"/>
      <c r="I4838" s="46"/>
      <c r="N4838" s="60"/>
    </row>
    <row r="4839" spans="2:14" x14ac:dyDescent="0.25">
      <c r="B4839" s="46"/>
      <c r="G4839" s="60"/>
      <c r="H4839" s="46"/>
      <c r="I4839" s="46"/>
      <c r="N4839" s="60"/>
    </row>
    <row r="4840" spans="2:14" x14ac:dyDescent="0.25">
      <c r="B4840" s="46"/>
      <c r="G4840" s="60"/>
      <c r="H4840" s="46"/>
      <c r="I4840" s="46"/>
      <c r="N4840" s="60"/>
    </row>
    <row r="4841" spans="2:14" x14ac:dyDescent="0.25">
      <c r="B4841" s="46"/>
      <c r="G4841" s="60"/>
      <c r="H4841" s="46"/>
      <c r="I4841" s="46"/>
      <c r="N4841" s="60"/>
    </row>
    <row r="4842" spans="2:14" x14ac:dyDescent="0.25">
      <c r="B4842" s="46"/>
      <c r="G4842" s="60"/>
      <c r="H4842" s="46"/>
      <c r="I4842" s="46"/>
      <c r="N4842" s="60"/>
    </row>
    <row r="4843" spans="2:14" x14ac:dyDescent="0.25">
      <c r="B4843" s="46"/>
      <c r="G4843" s="60"/>
      <c r="H4843" s="46"/>
      <c r="I4843" s="46"/>
      <c r="N4843" s="60"/>
    </row>
    <row r="4844" spans="2:14" x14ac:dyDescent="0.25">
      <c r="B4844" s="46"/>
      <c r="G4844" s="60"/>
      <c r="H4844" s="46"/>
      <c r="I4844" s="46"/>
      <c r="N4844" s="60"/>
    </row>
    <row r="4845" spans="2:14" x14ac:dyDescent="0.25">
      <c r="B4845" s="46"/>
      <c r="G4845" s="60"/>
      <c r="H4845" s="46"/>
      <c r="I4845" s="46"/>
      <c r="N4845" s="60"/>
    </row>
    <row r="4846" spans="2:14" x14ac:dyDescent="0.25">
      <c r="B4846" s="46"/>
      <c r="G4846" s="60"/>
      <c r="H4846" s="46"/>
      <c r="I4846" s="46"/>
      <c r="N4846" s="60"/>
    </row>
    <row r="4847" spans="2:14" x14ac:dyDescent="0.25">
      <c r="B4847" s="46"/>
      <c r="G4847" s="60"/>
      <c r="H4847" s="46"/>
      <c r="I4847" s="46"/>
      <c r="N4847" s="60"/>
    </row>
    <row r="4848" spans="2:14" x14ac:dyDescent="0.25">
      <c r="B4848" s="46"/>
      <c r="G4848" s="60"/>
      <c r="H4848" s="46"/>
      <c r="I4848" s="46"/>
      <c r="N4848" s="60"/>
    </row>
    <row r="4849" spans="2:14" x14ac:dyDescent="0.25">
      <c r="B4849" s="46"/>
      <c r="G4849" s="60"/>
      <c r="H4849" s="46"/>
      <c r="I4849" s="46"/>
      <c r="N4849" s="60"/>
    </row>
    <row r="4850" spans="2:14" x14ac:dyDescent="0.25">
      <c r="B4850" s="46"/>
      <c r="G4850" s="60"/>
      <c r="H4850" s="46"/>
      <c r="I4850" s="46"/>
      <c r="N4850" s="60"/>
    </row>
    <row r="4851" spans="2:14" x14ac:dyDescent="0.25">
      <c r="B4851" s="46"/>
      <c r="G4851" s="60"/>
      <c r="H4851" s="46"/>
      <c r="I4851" s="46"/>
      <c r="N4851" s="60"/>
    </row>
    <row r="4852" spans="2:14" x14ac:dyDescent="0.25">
      <c r="B4852" s="46"/>
      <c r="G4852" s="60"/>
      <c r="H4852" s="46"/>
      <c r="I4852" s="46"/>
      <c r="N4852" s="60"/>
    </row>
    <row r="4853" spans="2:14" x14ac:dyDescent="0.25">
      <c r="B4853" s="46"/>
      <c r="G4853" s="60"/>
      <c r="H4853" s="46"/>
      <c r="I4853" s="46"/>
      <c r="N4853" s="60"/>
    </row>
    <row r="4854" spans="2:14" x14ac:dyDescent="0.25">
      <c r="B4854" s="46"/>
      <c r="G4854" s="60"/>
      <c r="H4854" s="46"/>
      <c r="I4854" s="46"/>
      <c r="N4854" s="60"/>
    </row>
    <row r="4855" spans="2:14" x14ac:dyDescent="0.25">
      <c r="B4855" s="46"/>
      <c r="G4855" s="60"/>
      <c r="H4855" s="46"/>
      <c r="I4855" s="46"/>
      <c r="N4855" s="60"/>
    </row>
    <row r="4856" spans="2:14" x14ac:dyDescent="0.25">
      <c r="B4856" s="46"/>
      <c r="G4856" s="60"/>
      <c r="H4856" s="46"/>
      <c r="I4856" s="46"/>
      <c r="N4856" s="60"/>
    </row>
    <row r="4857" spans="2:14" x14ac:dyDescent="0.25">
      <c r="B4857" s="46"/>
      <c r="G4857" s="60"/>
      <c r="H4857" s="46"/>
      <c r="I4857" s="46"/>
      <c r="N4857" s="60"/>
    </row>
    <row r="4858" spans="2:14" x14ac:dyDescent="0.25">
      <c r="B4858" s="46"/>
      <c r="G4858" s="60"/>
      <c r="H4858" s="46"/>
      <c r="I4858" s="46"/>
      <c r="N4858" s="60"/>
    </row>
    <row r="4859" spans="2:14" x14ac:dyDescent="0.25">
      <c r="B4859" s="46"/>
      <c r="G4859" s="60"/>
      <c r="H4859" s="46"/>
      <c r="I4859" s="46"/>
      <c r="N4859" s="60"/>
    </row>
    <row r="4860" spans="2:14" x14ac:dyDescent="0.25">
      <c r="B4860" s="46"/>
      <c r="G4860" s="60"/>
      <c r="H4860" s="46"/>
      <c r="I4860" s="46"/>
      <c r="N4860" s="60"/>
    </row>
    <row r="4861" spans="2:14" x14ac:dyDescent="0.25">
      <c r="B4861" s="46"/>
      <c r="G4861" s="60"/>
      <c r="H4861" s="46"/>
      <c r="I4861" s="46"/>
      <c r="N4861" s="60"/>
    </row>
    <row r="4862" spans="2:14" x14ac:dyDescent="0.25">
      <c r="B4862" s="46"/>
      <c r="G4862" s="60"/>
      <c r="H4862" s="46"/>
      <c r="I4862" s="46"/>
      <c r="N4862" s="60"/>
    </row>
    <row r="4863" spans="2:14" x14ac:dyDescent="0.25">
      <c r="B4863" s="46"/>
      <c r="G4863" s="60"/>
      <c r="H4863" s="46"/>
      <c r="I4863" s="46"/>
      <c r="N4863" s="60"/>
    </row>
    <row r="4864" spans="2:14" x14ac:dyDescent="0.25">
      <c r="B4864" s="46"/>
      <c r="G4864" s="60"/>
      <c r="H4864" s="46"/>
      <c r="I4864" s="46"/>
      <c r="N4864" s="60"/>
    </row>
    <row r="4865" spans="2:14" x14ac:dyDescent="0.25">
      <c r="B4865" s="46"/>
      <c r="G4865" s="60"/>
      <c r="H4865" s="46"/>
      <c r="I4865" s="46"/>
      <c r="N4865" s="60"/>
    </row>
    <row r="4866" spans="2:14" x14ac:dyDescent="0.25">
      <c r="B4866" s="46"/>
      <c r="G4866" s="60"/>
      <c r="H4866" s="46"/>
      <c r="I4866" s="46"/>
      <c r="N4866" s="60"/>
    </row>
    <row r="4867" spans="2:14" x14ac:dyDescent="0.25">
      <c r="B4867" s="46"/>
      <c r="G4867" s="60"/>
      <c r="H4867" s="46"/>
      <c r="I4867" s="46"/>
      <c r="N4867" s="60"/>
    </row>
    <row r="4868" spans="2:14" x14ac:dyDescent="0.25">
      <c r="B4868" s="46"/>
      <c r="G4868" s="60"/>
      <c r="H4868" s="46"/>
      <c r="I4868" s="46"/>
      <c r="N4868" s="60"/>
    </row>
    <row r="4869" spans="2:14" x14ac:dyDescent="0.25">
      <c r="B4869" s="46"/>
      <c r="G4869" s="60"/>
      <c r="H4869" s="46"/>
      <c r="I4869" s="46"/>
      <c r="N4869" s="60"/>
    </row>
    <row r="4870" spans="2:14" x14ac:dyDescent="0.25">
      <c r="B4870" s="46"/>
      <c r="G4870" s="60"/>
      <c r="H4870" s="46"/>
      <c r="I4870" s="46"/>
      <c r="N4870" s="60"/>
    </row>
    <row r="4871" spans="2:14" x14ac:dyDescent="0.25">
      <c r="B4871" s="46"/>
      <c r="G4871" s="60"/>
      <c r="H4871" s="46"/>
      <c r="I4871" s="46"/>
      <c r="N4871" s="60"/>
    </row>
    <row r="4872" spans="2:14" x14ac:dyDescent="0.25">
      <c r="B4872" s="46"/>
      <c r="G4872" s="60"/>
      <c r="H4872" s="46"/>
      <c r="I4872" s="46"/>
      <c r="N4872" s="60"/>
    </row>
    <row r="4873" spans="2:14" x14ac:dyDescent="0.25">
      <c r="B4873" s="46"/>
      <c r="G4873" s="60"/>
      <c r="H4873" s="46"/>
      <c r="I4873" s="46"/>
      <c r="N4873" s="60"/>
    </row>
    <row r="4874" spans="2:14" x14ac:dyDescent="0.25">
      <c r="B4874" s="46"/>
      <c r="G4874" s="60"/>
      <c r="H4874" s="46"/>
      <c r="I4874" s="46"/>
      <c r="N4874" s="60"/>
    </row>
    <row r="4875" spans="2:14" x14ac:dyDescent="0.25">
      <c r="B4875" s="46"/>
      <c r="G4875" s="60"/>
      <c r="H4875" s="46"/>
      <c r="I4875" s="46"/>
      <c r="N4875" s="60"/>
    </row>
    <row r="4876" spans="2:14" x14ac:dyDescent="0.25">
      <c r="B4876" s="46"/>
      <c r="G4876" s="60"/>
      <c r="H4876" s="46"/>
      <c r="I4876" s="46"/>
      <c r="N4876" s="60"/>
    </row>
    <row r="4877" spans="2:14" x14ac:dyDescent="0.25">
      <c r="B4877" s="46"/>
      <c r="G4877" s="60"/>
      <c r="H4877" s="46"/>
      <c r="I4877" s="46"/>
      <c r="N4877" s="60"/>
    </row>
    <row r="4878" spans="2:14" x14ac:dyDescent="0.25">
      <c r="B4878" s="46"/>
      <c r="G4878" s="60"/>
      <c r="H4878" s="46"/>
      <c r="I4878" s="46"/>
      <c r="N4878" s="60"/>
    </row>
    <row r="4879" spans="2:14" x14ac:dyDescent="0.25">
      <c r="B4879" s="46"/>
      <c r="G4879" s="60"/>
      <c r="H4879" s="46"/>
      <c r="I4879" s="46"/>
      <c r="N4879" s="60"/>
    </row>
    <row r="4880" spans="2:14" x14ac:dyDescent="0.25">
      <c r="B4880" s="46"/>
      <c r="G4880" s="60"/>
      <c r="H4880" s="46"/>
      <c r="I4880" s="46"/>
      <c r="N4880" s="60"/>
    </row>
    <row r="4881" spans="2:14" x14ac:dyDescent="0.25">
      <c r="B4881" s="46"/>
      <c r="G4881" s="60"/>
      <c r="H4881" s="46"/>
      <c r="I4881" s="46"/>
      <c r="N4881" s="60"/>
    </row>
    <row r="4882" spans="2:14" x14ac:dyDescent="0.25">
      <c r="B4882" s="46"/>
      <c r="G4882" s="60"/>
      <c r="H4882" s="46"/>
      <c r="I4882" s="46"/>
      <c r="N4882" s="60"/>
    </row>
    <row r="4883" spans="2:14" x14ac:dyDescent="0.25">
      <c r="B4883" s="46"/>
      <c r="G4883" s="60"/>
      <c r="H4883" s="46"/>
      <c r="I4883" s="46"/>
      <c r="N4883" s="60"/>
    </row>
    <row r="4884" spans="2:14" x14ac:dyDescent="0.25">
      <c r="B4884" s="46"/>
      <c r="G4884" s="60"/>
      <c r="H4884" s="46"/>
      <c r="I4884" s="46"/>
      <c r="N4884" s="60"/>
    </row>
    <row r="4885" spans="2:14" x14ac:dyDescent="0.25">
      <c r="B4885" s="46"/>
      <c r="G4885" s="60"/>
      <c r="H4885" s="46"/>
      <c r="I4885" s="46"/>
      <c r="N4885" s="60"/>
    </row>
    <row r="4886" spans="2:14" x14ac:dyDescent="0.25">
      <c r="B4886" s="46"/>
      <c r="G4886" s="60"/>
      <c r="H4886" s="46"/>
      <c r="I4886" s="46"/>
      <c r="N4886" s="60"/>
    </row>
    <row r="4887" spans="2:14" x14ac:dyDescent="0.25">
      <c r="B4887" s="46"/>
      <c r="G4887" s="60"/>
      <c r="H4887" s="46"/>
      <c r="I4887" s="46"/>
      <c r="N4887" s="60"/>
    </row>
    <row r="4888" spans="2:14" x14ac:dyDescent="0.25">
      <c r="B4888" s="46"/>
      <c r="G4888" s="60"/>
      <c r="H4888" s="46"/>
      <c r="I4888" s="46"/>
      <c r="N4888" s="60"/>
    </row>
    <row r="4889" spans="2:14" x14ac:dyDescent="0.25">
      <c r="B4889" s="46"/>
      <c r="G4889" s="60"/>
      <c r="H4889" s="46"/>
      <c r="I4889" s="46"/>
      <c r="N4889" s="60"/>
    </row>
    <row r="4890" spans="2:14" x14ac:dyDescent="0.25">
      <c r="B4890" s="46"/>
      <c r="G4890" s="60"/>
      <c r="H4890" s="46"/>
      <c r="I4890" s="46"/>
      <c r="N4890" s="60"/>
    </row>
    <row r="4891" spans="2:14" x14ac:dyDescent="0.25">
      <c r="B4891" s="46"/>
      <c r="G4891" s="60"/>
      <c r="H4891" s="46"/>
      <c r="I4891" s="46"/>
      <c r="N4891" s="60"/>
    </row>
    <row r="4892" spans="2:14" x14ac:dyDescent="0.25">
      <c r="B4892" s="46"/>
      <c r="G4892" s="60"/>
      <c r="H4892" s="46"/>
      <c r="I4892" s="46"/>
      <c r="N4892" s="60"/>
    </row>
    <row r="4893" spans="2:14" x14ac:dyDescent="0.25">
      <c r="B4893" s="46"/>
      <c r="G4893" s="60"/>
      <c r="H4893" s="46"/>
      <c r="I4893" s="46"/>
      <c r="N4893" s="60"/>
    </row>
    <row r="4894" spans="2:14" x14ac:dyDescent="0.25">
      <c r="B4894" s="46"/>
      <c r="G4894" s="60"/>
      <c r="H4894" s="46"/>
      <c r="I4894" s="46"/>
      <c r="N4894" s="60"/>
    </row>
    <row r="4895" spans="2:14" x14ac:dyDescent="0.25">
      <c r="B4895" s="46"/>
      <c r="G4895" s="60"/>
      <c r="H4895" s="46"/>
      <c r="I4895" s="46"/>
      <c r="N4895" s="60"/>
    </row>
    <row r="4896" spans="2:14" x14ac:dyDescent="0.25">
      <c r="B4896" s="46"/>
      <c r="G4896" s="60"/>
      <c r="H4896" s="46"/>
      <c r="I4896" s="46"/>
      <c r="N4896" s="60"/>
    </row>
    <row r="4897" spans="2:14" x14ac:dyDescent="0.25">
      <c r="B4897" s="46"/>
      <c r="G4897" s="60"/>
      <c r="H4897" s="46"/>
      <c r="I4897" s="46"/>
      <c r="N4897" s="60"/>
    </row>
    <row r="4898" spans="2:14" x14ac:dyDescent="0.25">
      <c r="B4898" s="46"/>
      <c r="G4898" s="60"/>
      <c r="H4898" s="46"/>
      <c r="I4898" s="46"/>
      <c r="N4898" s="60"/>
    </row>
    <row r="4899" spans="2:14" x14ac:dyDescent="0.25">
      <c r="B4899" s="46"/>
      <c r="G4899" s="60"/>
      <c r="H4899" s="46"/>
      <c r="I4899" s="46"/>
      <c r="N4899" s="60"/>
    </row>
    <row r="4900" spans="2:14" x14ac:dyDescent="0.25">
      <c r="B4900" s="46"/>
      <c r="G4900" s="60"/>
      <c r="H4900" s="46"/>
      <c r="I4900" s="46"/>
      <c r="N4900" s="60"/>
    </row>
    <row r="4901" spans="2:14" x14ac:dyDescent="0.25">
      <c r="B4901" s="46"/>
      <c r="G4901" s="60"/>
      <c r="H4901" s="46"/>
      <c r="I4901" s="46"/>
      <c r="N4901" s="60"/>
    </row>
    <row r="4902" spans="2:14" x14ac:dyDescent="0.25">
      <c r="B4902" s="46"/>
      <c r="G4902" s="60"/>
      <c r="H4902" s="46"/>
      <c r="I4902" s="46"/>
      <c r="N4902" s="60"/>
    </row>
    <row r="4903" spans="2:14" x14ac:dyDescent="0.25">
      <c r="B4903" s="46"/>
      <c r="G4903" s="60"/>
      <c r="H4903" s="46"/>
      <c r="I4903" s="46"/>
      <c r="N4903" s="60"/>
    </row>
    <row r="4904" spans="2:14" x14ac:dyDescent="0.25">
      <c r="B4904" s="46"/>
      <c r="G4904" s="60"/>
      <c r="H4904" s="46"/>
      <c r="I4904" s="46"/>
      <c r="N4904" s="60"/>
    </row>
    <row r="4905" spans="2:14" x14ac:dyDescent="0.25">
      <c r="B4905" s="46"/>
      <c r="G4905" s="60"/>
      <c r="H4905" s="46"/>
      <c r="I4905" s="46"/>
      <c r="N4905" s="60"/>
    </row>
    <row r="4906" spans="2:14" x14ac:dyDescent="0.25">
      <c r="B4906" s="46"/>
      <c r="G4906" s="60"/>
      <c r="H4906" s="46"/>
      <c r="I4906" s="46"/>
      <c r="N4906" s="60"/>
    </row>
    <row r="4907" spans="2:14" x14ac:dyDescent="0.25">
      <c r="B4907" s="46"/>
      <c r="G4907" s="60"/>
      <c r="H4907" s="46"/>
      <c r="I4907" s="46"/>
      <c r="N4907" s="60"/>
    </row>
    <row r="4908" spans="2:14" x14ac:dyDescent="0.25">
      <c r="B4908" s="46"/>
      <c r="G4908" s="60"/>
      <c r="H4908" s="46"/>
      <c r="I4908" s="46"/>
      <c r="N4908" s="60"/>
    </row>
    <row r="4909" spans="2:14" x14ac:dyDescent="0.25">
      <c r="B4909" s="46"/>
      <c r="G4909" s="60"/>
      <c r="H4909" s="46"/>
      <c r="I4909" s="46"/>
      <c r="N4909" s="60"/>
    </row>
    <row r="4910" spans="2:14" x14ac:dyDescent="0.25">
      <c r="B4910" s="46"/>
      <c r="G4910" s="60"/>
      <c r="H4910" s="46"/>
      <c r="I4910" s="46"/>
      <c r="N4910" s="60"/>
    </row>
    <row r="4911" spans="2:14" x14ac:dyDescent="0.25">
      <c r="B4911" s="46"/>
      <c r="G4911" s="60"/>
      <c r="H4911" s="46"/>
      <c r="I4911" s="46"/>
      <c r="N4911" s="60"/>
    </row>
    <row r="4912" spans="2:14" x14ac:dyDescent="0.25">
      <c r="B4912" s="46"/>
      <c r="G4912" s="60"/>
      <c r="H4912" s="46"/>
      <c r="I4912" s="46"/>
      <c r="N4912" s="60"/>
    </row>
    <row r="4913" spans="2:14" x14ac:dyDescent="0.25">
      <c r="B4913" s="46"/>
      <c r="G4913" s="60"/>
      <c r="H4913" s="46"/>
      <c r="I4913" s="46"/>
      <c r="N4913" s="60"/>
    </row>
    <row r="4914" spans="2:14" x14ac:dyDescent="0.25">
      <c r="B4914" s="46"/>
      <c r="G4914" s="60"/>
      <c r="H4914" s="46"/>
      <c r="I4914" s="46"/>
      <c r="N4914" s="60"/>
    </row>
    <row r="4915" spans="2:14" x14ac:dyDescent="0.25">
      <c r="B4915" s="46"/>
      <c r="G4915" s="60"/>
      <c r="H4915" s="46"/>
      <c r="I4915" s="46"/>
      <c r="N4915" s="60"/>
    </row>
    <row r="4916" spans="2:14" x14ac:dyDescent="0.25">
      <c r="B4916" s="46"/>
      <c r="G4916" s="60"/>
      <c r="H4916" s="46"/>
      <c r="I4916" s="46"/>
      <c r="N4916" s="60"/>
    </row>
    <row r="4917" spans="2:14" x14ac:dyDescent="0.25">
      <c r="B4917" s="46"/>
      <c r="G4917" s="60"/>
      <c r="H4917" s="46"/>
      <c r="I4917" s="46"/>
      <c r="N4917" s="60"/>
    </row>
    <row r="4918" spans="2:14" x14ac:dyDescent="0.25">
      <c r="B4918" s="46"/>
      <c r="G4918" s="60"/>
      <c r="H4918" s="46"/>
      <c r="I4918" s="46"/>
      <c r="N4918" s="60"/>
    </row>
    <row r="4919" spans="2:14" x14ac:dyDescent="0.25">
      <c r="B4919" s="46"/>
      <c r="G4919" s="60"/>
      <c r="H4919" s="46"/>
      <c r="I4919" s="46"/>
      <c r="N4919" s="60"/>
    </row>
    <row r="4920" spans="2:14" x14ac:dyDescent="0.25">
      <c r="B4920" s="46"/>
      <c r="G4920" s="60"/>
      <c r="H4920" s="46"/>
      <c r="I4920" s="46"/>
      <c r="N4920" s="60"/>
    </row>
    <row r="4921" spans="2:14" x14ac:dyDescent="0.25">
      <c r="B4921" s="46"/>
      <c r="G4921" s="60"/>
      <c r="H4921" s="46"/>
      <c r="I4921" s="46"/>
      <c r="N4921" s="60"/>
    </row>
    <row r="4922" spans="2:14" x14ac:dyDescent="0.25">
      <c r="B4922" s="46"/>
      <c r="G4922" s="60"/>
      <c r="H4922" s="46"/>
      <c r="I4922" s="46"/>
      <c r="N4922" s="60"/>
    </row>
    <row r="4923" spans="2:14" x14ac:dyDescent="0.25">
      <c r="B4923" s="46"/>
      <c r="G4923" s="60"/>
      <c r="H4923" s="46"/>
      <c r="I4923" s="46"/>
      <c r="N4923" s="60"/>
    </row>
    <row r="4924" spans="2:14" x14ac:dyDescent="0.25">
      <c r="B4924" s="46"/>
      <c r="G4924" s="60"/>
      <c r="H4924" s="46"/>
      <c r="I4924" s="46"/>
      <c r="N4924" s="60"/>
    </row>
    <row r="4925" spans="2:14" x14ac:dyDescent="0.25">
      <c r="B4925" s="46"/>
      <c r="G4925" s="60"/>
      <c r="H4925" s="46"/>
      <c r="I4925" s="46"/>
      <c r="N4925" s="60"/>
    </row>
    <row r="4926" spans="2:14" x14ac:dyDescent="0.25">
      <c r="B4926" s="46"/>
      <c r="G4926" s="60"/>
      <c r="H4926" s="46"/>
      <c r="I4926" s="46"/>
      <c r="N4926" s="60"/>
    </row>
    <row r="4927" spans="2:14" x14ac:dyDescent="0.25">
      <c r="B4927" s="46"/>
      <c r="G4927" s="60"/>
      <c r="H4927" s="46"/>
      <c r="I4927" s="46"/>
      <c r="N4927" s="60"/>
    </row>
    <row r="4928" spans="2:14" x14ac:dyDescent="0.25">
      <c r="B4928" s="46"/>
      <c r="G4928" s="60"/>
      <c r="H4928" s="46"/>
      <c r="I4928" s="46"/>
      <c r="N4928" s="60"/>
    </row>
    <row r="4929" spans="2:14" x14ac:dyDescent="0.25">
      <c r="B4929" s="46"/>
      <c r="G4929" s="60"/>
      <c r="H4929" s="46"/>
      <c r="I4929" s="46"/>
      <c r="N4929" s="60"/>
    </row>
    <row r="4930" spans="2:14" x14ac:dyDescent="0.25">
      <c r="B4930" s="46"/>
      <c r="G4930" s="60"/>
      <c r="H4930" s="46"/>
      <c r="I4930" s="46"/>
      <c r="N4930" s="60"/>
    </row>
    <row r="4931" spans="2:14" x14ac:dyDescent="0.25">
      <c r="B4931" s="46"/>
      <c r="G4931" s="60"/>
      <c r="H4931" s="46"/>
      <c r="I4931" s="46"/>
      <c r="N4931" s="60"/>
    </row>
    <row r="4932" spans="2:14" x14ac:dyDescent="0.25">
      <c r="B4932" s="46"/>
      <c r="G4932" s="60"/>
      <c r="H4932" s="46"/>
      <c r="I4932" s="46"/>
      <c r="N4932" s="60"/>
    </row>
    <row r="4933" spans="2:14" x14ac:dyDescent="0.25">
      <c r="B4933" s="46"/>
      <c r="G4933" s="60"/>
      <c r="H4933" s="46"/>
      <c r="I4933" s="46"/>
      <c r="N4933" s="60"/>
    </row>
    <row r="4934" spans="2:14" x14ac:dyDescent="0.25">
      <c r="B4934" s="46"/>
      <c r="G4934" s="60"/>
      <c r="H4934" s="46"/>
      <c r="I4934" s="46"/>
      <c r="N4934" s="60"/>
    </row>
    <row r="4935" spans="2:14" x14ac:dyDescent="0.25">
      <c r="B4935" s="46"/>
      <c r="G4935" s="60"/>
      <c r="H4935" s="46"/>
      <c r="I4935" s="46"/>
      <c r="N4935" s="60"/>
    </row>
    <row r="4936" spans="2:14" x14ac:dyDescent="0.25">
      <c r="B4936" s="46"/>
      <c r="G4936" s="60"/>
      <c r="H4936" s="46"/>
      <c r="I4936" s="46"/>
      <c r="N4936" s="60"/>
    </row>
    <row r="4937" spans="2:14" x14ac:dyDescent="0.25">
      <c r="B4937" s="46"/>
      <c r="G4937" s="60"/>
      <c r="H4937" s="46"/>
      <c r="I4937" s="46"/>
      <c r="N4937" s="60"/>
    </row>
    <row r="4938" spans="2:14" x14ac:dyDescent="0.25">
      <c r="B4938" s="46"/>
      <c r="G4938" s="60"/>
      <c r="H4938" s="46"/>
      <c r="I4938" s="46"/>
      <c r="N4938" s="60"/>
    </row>
    <row r="4939" spans="2:14" x14ac:dyDescent="0.25">
      <c r="B4939" s="46"/>
      <c r="G4939" s="60"/>
      <c r="H4939" s="46"/>
      <c r="I4939" s="46"/>
      <c r="N4939" s="60"/>
    </row>
    <row r="4940" spans="2:14" x14ac:dyDescent="0.25">
      <c r="B4940" s="46"/>
      <c r="G4940" s="60"/>
      <c r="H4940" s="46"/>
      <c r="I4940" s="46"/>
      <c r="N4940" s="60"/>
    </row>
    <row r="4941" spans="2:14" x14ac:dyDescent="0.25">
      <c r="B4941" s="46"/>
      <c r="G4941" s="60"/>
      <c r="H4941" s="46"/>
      <c r="I4941" s="46"/>
      <c r="N4941" s="60"/>
    </row>
    <row r="4942" spans="2:14" x14ac:dyDescent="0.25">
      <c r="B4942" s="46"/>
      <c r="G4942" s="60"/>
      <c r="H4942" s="46"/>
      <c r="I4942" s="46"/>
      <c r="N4942" s="60"/>
    </row>
    <row r="4943" spans="2:14" x14ac:dyDescent="0.25">
      <c r="B4943" s="46"/>
      <c r="G4943" s="60"/>
      <c r="H4943" s="46"/>
      <c r="I4943" s="46"/>
      <c r="N4943" s="60"/>
    </row>
    <row r="4944" spans="2:14" x14ac:dyDescent="0.25">
      <c r="B4944" s="46"/>
      <c r="G4944" s="60"/>
      <c r="H4944" s="46"/>
      <c r="I4944" s="46"/>
      <c r="N4944" s="60"/>
    </row>
    <row r="4945" spans="2:14" x14ac:dyDescent="0.25">
      <c r="B4945" s="46"/>
      <c r="G4945" s="60"/>
      <c r="H4945" s="46"/>
      <c r="I4945" s="46"/>
      <c r="N4945" s="60"/>
    </row>
    <row r="4946" spans="2:14" x14ac:dyDescent="0.25">
      <c r="B4946" s="46"/>
      <c r="G4946" s="60"/>
      <c r="H4946" s="46"/>
      <c r="I4946" s="46"/>
      <c r="N4946" s="60"/>
    </row>
    <row r="4947" spans="2:14" x14ac:dyDescent="0.25">
      <c r="B4947" s="46"/>
      <c r="G4947" s="60"/>
      <c r="H4947" s="46"/>
      <c r="I4947" s="46"/>
      <c r="N4947" s="60"/>
    </row>
    <row r="4948" spans="2:14" x14ac:dyDescent="0.25">
      <c r="B4948" s="46"/>
      <c r="G4948" s="60"/>
      <c r="H4948" s="46"/>
      <c r="I4948" s="46"/>
      <c r="N4948" s="60"/>
    </row>
    <row r="4949" spans="2:14" x14ac:dyDescent="0.25">
      <c r="B4949" s="46"/>
      <c r="G4949" s="60"/>
      <c r="H4949" s="46"/>
      <c r="I4949" s="46"/>
      <c r="N4949" s="60"/>
    </row>
    <row r="4950" spans="2:14" x14ac:dyDescent="0.25">
      <c r="B4950" s="46"/>
      <c r="G4950" s="60"/>
      <c r="H4950" s="46"/>
      <c r="I4950" s="46"/>
      <c r="N4950" s="60"/>
    </row>
    <row r="4951" spans="2:14" x14ac:dyDescent="0.25">
      <c r="B4951" s="46"/>
      <c r="G4951" s="60"/>
      <c r="H4951" s="46"/>
      <c r="I4951" s="46"/>
      <c r="N4951" s="60"/>
    </row>
    <row r="4952" spans="2:14" x14ac:dyDescent="0.25">
      <c r="B4952" s="46"/>
      <c r="G4952" s="60"/>
      <c r="H4952" s="46"/>
      <c r="I4952" s="46"/>
      <c r="N4952" s="60"/>
    </row>
    <row r="4953" spans="2:14" x14ac:dyDescent="0.25">
      <c r="B4953" s="46"/>
      <c r="G4953" s="60"/>
      <c r="H4953" s="46"/>
      <c r="I4953" s="46"/>
      <c r="N4953" s="60"/>
    </row>
    <row r="4954" spans="2:14" x14ac:dyDescent="0.25">
      <c r="B4954" s="46"/>
      <c r="G4954" s="60"/>
      <c r="H4954" s="46"/>
      <c r="I4954" s="46"/>
      <c r="N4954" s="60"/>
    </row>
    <row r="4955" spans="2:14" x14ac:dyDescent="0.25">
      <c r="B4955" s="46"/>
      <c r="G4955" s="60"/>
      <c r="H4955" s="46"/>
      <c r="I4955" s="46"/>
      <c r="N4955" s="60"/>
    </row>
    <row r="4956" spans="2:14" x14ac:dyDescent="0.25">
      <c r="B4956" s="46"/>
      <c r="G4956" s="60"/>
      <c r="H4956" s="46"/>
      <c r="I4956" s="46"/>
      <c r="N4956" s="60"/>
    </row>
    <row r="4957" spans="2:14" x14ac:dyDescent="0.25">
      <c r="B4957" s="46"/>
      <c r="G4957" s="60"/>
      <c r="H4957" s="46"/>
      <c r="I4957" s="46"/>
      <c r="N4957" s="60"/>
    </row>
    <row r="4958" spans="2:14" x14ac:dyDescent="0.25">
      <c r="B4958" s="46"/>
      <c r="G4958" s="60"/>
      <c r="H4958" s="46"/>
      <c r="I4958" s="46"/>
      <c r="N4958" s="60"/>
    </row>
    <row r="4959" spans="2:14" x14ac:dyDescent="0.25">
      <c r="B4959" s="46"/>
      <c r="G4959" s="60"/>
      <c r="H4959" s="46"/>
      <c r="I4959" s="46"/>
      <c r="N4959" s="60"/>
    </row>
    <row r="4960" spans="2:14" x14ac:dyDescent="0.25">
      <c r="B4960" s="46"/>
      <c r="G4960" s="60"/>
      <c r="H4960" s="46"/>
      <c r="I4960" s="46"/>
      <c r="N4960" s="60"/>
    </row>
    <row r="4961" spans="2:14" x14ac:dyDescent="0.25">
      <c r="B4961" s="46"/>
      <c r="G4961" s="60"/>
      <c r="H4961" s="46"/>
      <c r="I4961" s="46"/>
      <c r="N4961" s="60"/>
    </row>
    <row r="4962" spans="2:14" x14ac:dyDescent="0.25">
      <c r="B4962" s="46"/>
      <c r="G4962" s="60"/>
      <c r="H4962" s="46"/>
      <c r="I4962" s="46"/>
      <c r="N4962" s="60"/>
    </row>
    <row r="4963" spans="2:14" x14ac:dyDescent="0.25">
      <c r="B4963" s="46"/>
      <c r="G4963" s="60"/>
      <c r="H4963" s="46"/>
      <c r="I4963" s="46"/>
      <c r="N4963" s="60"/>
    </row>
    <row r="4964" spans="2:14" x14ac:dyDescent="0.25">
      <c r="B4964" s="46"/>
      <c r="G4964" s="60"/>
      <c r="H4964" s="46"/>
      <c r="I4964" s="46"/>
      <c r="N4964" s="60"/>
    </row>
    <row r="4965" spans="2:14" x14ac:dyDescent="0.25">
      <c r="B4965" s="46"/>
      <c r="G4965" s="60"/>
      <c r="H4965" s="46"/>
      <c r="I4965" s="46"/>
      <c r="N4965" s="60"/>
    </row>
    <row r="4966" spans="2:14" x14ac:dyDescent="0.25">
      <c r="B4966" s="46"/>
      <c r="G4966" s="60"/>
      <c r="H4966" s="46"/>
      <c r="I4966" s="46"/>
      <c r="N4966" s="60"/>
    </row>
    <row r="4967" spans="2:14" x14ac:dyDescent="0.25">
      <c r="B4967" s="46"/>
      <c r="G4967" s="60"/>
      <c r="H4967" s="46"/>
      <c r="I4967" s="46"/>
      <c r="N4967" s="60"/>
    </row>
    <row r="4968" spans="2:14" x14ac:dyDescent="0.25">
      <c r="B4968" s="46"/>
      <c r="G4968" s="60"/>
      <c r="H4968" s="46"/>
      <c r="I4968" s="46"/>
      <c r="N4968" s="60"/>
    </row>
    <row r="4969" spans="2:14" x14ac:dyDescent="0.25">
      <c r="B4969" s="46"/>
      <c r="G4969" s="60"/>
      <c r="H4969" s="46"/>
      <c r="I4969" s="46"/>
      <c r="N4969" s="60"/>
    </row>
    <row r="4970" spans="2:14" x14ac:dyDescent="0.25">
      <c r="B4970" s="46"/>
      <c r="G4970" s="60"/>
      <c r="H4970" s="46"/>
      <c r="I4970" s="46"/>
      <c r="N4970" s="60"/>
    </row>
    <row r="4971" spans="2:14" x14ac:dyDescent="0.25">
      <c r="B4971" s="46"/>
      <c r="G4971" s="60"/>
      <c r="H4971" s="46"/>
      <c r="I4971" s="46"/>
      <c r="N4971" s="60"/>
    </row>
    <row r="4972" spans="2:14" x14ac:dyDescent="0.25">
      <c r="B4972" s="46"/>
      <c r="G4972" s="60"/>
      <c r="H4972" s="46"/>
      <c r="I4972" s="46"/>
      <c r="N4972" s="60"/>
    </row>
    <row r="4973" spans="2:14" x14ac:dyDescent="0.25">
      <c r="B4973" s="46"/>
      <c r="G4973" s="60"/>
      <c r="H4973" s="46"/>
      <c r="I4973" s="46"/>
      <c r="N4973" s="60"/>
    </row>
    <row r="4974" spans="2:14" x14ac:dyDescent="0.25">
      <c r="B4974" s="46"/>
      <c r="G4974" s="60"/>
      <c r="H4974" s="46"/>
      <c r="I4974" s="46"/>
      <c r="N4974" s="60"/>
    </row>
    <row r="4975" spans="2:14" x14ac:dyDescent="0.25">
      <c r="B4975" s="46"/>
      <c r="G4975" s="60"/>
      <c r="H4975" s="46"/>
      <c r="I4975" s="46"/>
      <c r="N4975" s="60"/>
    </row>
    <row r="4976" spans="2:14" x14ac:dyDescent="0.25">
      <c r="B4976" s="46"/>
      <c r="G4976" s="60"/>
      <c r="H4976" s="46"/>
      <c r="I4976" s="46"/>
      <c r="N4976" s="60"/>
    </row>
    <row r="4977" spans="2:14" x14ac:dyDescent="0.25">
      <c r="B4977" s="46"/>
      <c r="G4977" s="60"/>
      <c r="H4977" s="46"/>
      <c r="I4977" s="46"/>
      <c r="N4977" s="60"/>
    </row>
    <row r="4978" spans="2:14" x14ac:dyDescent="0.25">
      <c r="B4978" s="46"/>
      <c r="G4978" s="60"/>
      <c r="H4978" s="46"/>
      <c r="I4978" s="46"/>
      <c r="N4978" s="60"/>
    </row>
    <row r="4979" spans="2:14" x14ac:dyDescent="0.25">
      <c r="B4979" s="46"/>
      <c r="G4979" s="60"/>
      <c r="H4979" s="46"/>
      <c r="I4979" s="46"/>
      <c r="N4979" s="60"/>
    </row>
    <row r="4980" spans="2:14" x14ac:dyDescent="0.25">
      <c r="B4980" s="46"/>
      <c r="G4980" s="60"/>
      <c r="H4980" s="46"/>
      <c r="I4980" s="46"/>
      <c r="N4980" s="60"/>
    </row>
    <row r="4981" spans="2:14" x14ac:dyDescent="0.25">
      <c r="B4981" s="46"/>
      <c r="G4981" s="60"/>
      <c r="H4981" s="46"/>
      <c r="I4981" s="46"/>
      <c r="N4981" s="60"/>
    </row>
    <row r="4982" spans="2:14" x14ac:dyDescent="0.25">
      <c r="B4982" s="46"/>
      <c r="G4982" s="60"/>
      <c r="H4982" s="46"/>
      <c r="I4982" s="46"/>
      <c r="N4982" s="60"/>
    </row>
    <row r="4983" spans="2:14" x14ac:dyDescent="0.25">
      <c r="B4983" s="46"/>
      <c r="G4983" s="60"/>
      <c r="H4983" s="46"/>
      <c r="I4983" s="46"/>
      <c r="N4983" s="60"/>
    </row>
    <row r="4984" spans="2:14" x14ac:dyDescent="0.25">
      <c r="B4984" s="46"/>
      <c r="G4984" s="60"/>
      <c r="H4984" s="46"/>
      <c r="I4984" s="46"/>
      <c r="N4984" s="60"/>
    </row>
    <row r="4985" spans="2:14" x14ac:dyDescent="0.25">
      <c r="B4985" s="46"/>
      <c r="G4985" s="60"/>
      <c r="H4985" s="46"/>
      <c r="I4985" s="46"/>
      <c r="N4985" s="60"/>
    </row>
    <row r="4986" spans="2:14" x14ac:dyDescent="0.25">
      <c r="B4986" s="46"/>
      <c r="G4986" s="60"/>
      <c r="H4986" s="46"/>
      <c r="I4986" s="46"/>
      <c r="N4986" s="60"/>
    </row>
    <row r="4987" spans="2:14" x14ac:dyDescent="0.25">
      <c r="B4987" s="46"/>
      <c r="G4987" s="60"/>
      <c r="H4987" s="46"/>
      <c r="I4987" s="46"/>
      <c r="N4987" s="60"/>
    </row>
    <row r="4988" spans="2:14" x14ac:dyDescent="0.25">
      <c r="B4988" s="46"/>
      <c r="G4988" s="60"/>
      <c r="H4988" s="46"/>
      <c r="I4988" s="46"/>
      <c r="N4988" s="60"/>
    </row>
    <row r="4989" spans="2:14" x14ac:dyDescent="0.25">
      <c r="B4989" s="46"/>
      <c r="G4989" s="60"/>
      <c r="H4989" s="46"/>
      <c r="I4989" s="46"/>
      <c r="N4989" s="60"/>
    </row>
    <row r="4990" spans="2:14" x14ac:dyDescent="0.25">
      <c r="B4990" s="46"/>
      <c r="G4990" s="60"/>
      <c r="H4990" s="46"/>
      <c r="I4990" s="46"/>
      <c r="N4990" s="60"/>
    </row>
    <row r="4991" spans="2:14" x14ac:dyDescent="0.25">
      <c r="B4991" s="46"/>
      <c r="G4991" s="60"/>
      <c r="H4991" s="46"/>
      <c r="I4991" s="46"/>
      <c r="N4991" s="60"/>
    </row>
    <row r="4992" spans="2:14" x14ac:dyDescent="0.25">
      <c r="B4992" s="46"/>
      <c r="G4992" s="60"/>
      <c r="H4992" s="46"/>
      <c r="I4992" s="46"/>
      <c r="N4992" s="60"/>
    </row>
    <row r="4993" spans="2:14" x14ac:dyDescent="0.25">
      <c r="B4993" s="46"/>
      <c r="G4993" s="60"/>
      <c r="H4993" s="46"/>
      <c r="I4993" s="46"/>
      <c r="N4993" s="60"/>
    </row>
    <row r="4994" spans="2:14" x14ac:dyDescent="0.25">
      <c r="B4994" s="46"/>
      <c r="G4994" s="60"/>
      <c r="H4994" s="46"/>
      <c r="I4994" s="46"/>
      <c r="N4994" s="60"/>
    </row>
    <row r="4995" spans="2:14" x14ac:dyDescent="0.25">
      <c r="B4995" s="46"/>
      <c r="G4995" s="60"/>
      <c r="H4995" s="46"/>
      <c r="I4995" s="46"/>
      <c r="N4995" s="60"/>
    </row>
    <row r="4996" spans="2:14" x14ac:dyDescent="0.25">
      <c r="B4996" s="46"/>
      <c r="G4996" s="60"/>
      <c r="H4996" s="46"/>
      <c r="I4996" s="46"/>
      <c r="N4996" s="60"/>
    </row>
    <row r="4997" spans="2:14" x14ac:dyDescent="0.25">
      <c r="B4997" s="46"/>
      <c r="G4997" s="60"/>
      <c r="H4997" s="46"/>
      <c r="I4997" s="46"/>
      <c r="N4997" s="60"/>
    </row>
    <row r="4998" spans="2:14" x14ac:dyDescent="0.25">
      <c r="B4998" s="46"/>
      <c r="G4998" s="60"/>
      <c r="H4998" s="46"/>
      <c r="I4998" s="46"/>
      <c r="N4998" s="60"/>
    </row>
    <row r="4999" spans="2:14" x14ac:dyDescent="0.25">
      <c r="B4999" s="46"/>
      <c r="G4999" s="60"/>
      <c r="H4999" s="46"/>
      <c r="I4999" s="46"/>
      <c r="N4999" s="60"/>
    </row>
    <row r="5000" spans="2:14" x14ac:dyDescent="0.25">
      <c r="B5000" s="46"/>
      <c r="G5000" s="60"/>
      <c r="H5000" s="46"/>
      <c r="I5000" s="46"/>
      <c r="N5000" s="60"/>
    </row>
    <row r="5001" spans="2:14" x14ac:dyDescent="0.25">
      <c r="B5001" s="46"/>
      <c r="G5001" s="60"/>
      <c r="H5001" s="46"/>
      <c r="I5001" s="46"/>
      <c r="N5001" s="60"/>
    </row>
    <row r="5002" spans="2:14" x14ac:dyDescent="0.25">
      <c r="B5002" s="46"/>
      <c r="G5002" s="60"/>
      <c r="H5002" s="46"/>
      <c r="I5002" s="46"/>
      <c r="N5002" s="60"/>
    </row>
    <row r="5003" spans="2:14" x14ac:dyDescent="0.25">
      <c r="B5003" s="46"/>
      <c r="G5003" s="60"/>
      <c r="H5003" s="46"/>
      <c r="I5003" s="46"/>
      <c r="N5003" s="60"/>
    </row>
    <row r="5004" spans="2:14" x14ac:dyDescent="0.25">
      <c r="B5004" s="46"/>
      <c r="G5004" s="60"/>
      <c r="H5004" s="46"/>
      <c r="I5004" s="46"/>
      <c r="N5004" s="60"/>
    </row>
    <row r="5005" spans="2:14" x14ac:dyDescent="0.25">
      <c r="B5005" s="46"/>
      <c r="G5005" s="60"/>
      <c r="H5005" s="46"/>
      <c r="I5005" s="46"/>
      <c r="N5005" s="60"/>
    </row>
    <row r="5006" spans="2:14" x14ac:dyDescent="0.25">
      <c r="B5006" s="46"/>
      <c r="G5006" s="60"/>
      <c r="H5006" s="46"/>
      <c r="I5006" s="46"/>
      <c r="N5006" s="60"/>
    </row>
    <row r="5007" spans="2:14" x14ac:dyDescent="0.25">
      <c r="B5007" s="46"/>
      <c r="G5007" s="60"/>
      <c r="H5007" s="46"/>
      <c r="I5007" s="46"/>
      <c r="N5007" s="60"/>
    </row>
    <row r="5008" spans="2:14" x14ac:dyDescent="0.25">
      <c r="B5008" s="46"/>
      <c r="G5008" s="60"/>
      <c r="H5008" s="46"/>
      <c r="I5008" s="46"/>
      <c r="N5008" s="60"/>
    </row>
    <row r="5009" spans="2:14" x14ac:dyDescent="0.25">
      <c r="B5009" s="46"/>
      <c r="G5009" s="60"/>
      <c r="H5009" s="46"/>
      <c r="I5009" s="46"/>
      <c r="N5009" s="60"/>
    </row>
    <row r="5010" spans="2:14" x14ac:dyDescent="0.25">
      <c r="B5010" s="46"/>
      <c r="G5010" s="60"/>
      <c r="H5010" s="46"/>
      <c r="I5010" s="46"/>
      <c r="N5010" s="60"/>
    </row>
    <row r="5011" spans="2:14" x14ac:dyDescent="0.25">
      <c r="B5011" s="46"/>
      <c r="G5011" s="60"/>
      <c r="H5011" s="46"/>
      <c r="I5011" s="46"/>
      <c r="N5011" s="60"/>
    </row>
    <row r="5012" spans="2:14" x14ac:dyDescent="0.25">
      <c r="B5012" s="46"/>
      <c r="G5012" s="60"/>
      <c r="H5012" s="46"/>
      <c r="I5012" s="46"/>
      <c r="N5012" s="60"/>
    </row>
    <row r="5013" spans="2:14" x14ac:dyDescent="0.25">
      <c r="B5013" s="46"/>
      <c r="G5013" s="60"/>
      <c r="H5013" s="46"/>
      <c r="I5013" s="46"/>
      <c r="N5013" s="60"/>
    </row>
    <row r="5014" spans="2:14" x14ac:dyDescent="0.25">
      <c r="B5014" s="46"/>
      <c r="G5014" s="60"/>
      <c r="H5014" s="46"/>
      <c r="I5014" s="46"/>
      <c r="N5014" s="60"/>
    </row>
    <row r="5015" spans="2:14" x14ac:dyDescent="0.25">
      <c r="B5015" s="46"/>
      <c r="G5015" s="60"/>
      <c r="H5015" s="46"/>
      <c r="I5015" s="46"/>
      <c r="N5015" s="60"/>
    </row>
    <row r="5016" spans="2:14" x14ac:dyDescent="0.25">
      <c r="B5016" s="46"/>
      <c r="G5016" s="60"/>
      <c r="H5016" s="46"/>
      <c r="I5016" s="46"/>
      <c r="N5016" s="60"/>
    </row>
    <row r="5017" spans="2:14" x14ac:dyDescent="0.25">
      <c r="B5017" s="46"/>
      <c r="G5017" s="60"/>
      <c r="H5017" s="46"/>
      <c r="I5017" s="46"/>
      <c r="N5017" s="60"/>
    </row>
    <row r="5018" spans="2:14" x14ac:dyDescent="0.25">
      <c r="B5018" s="46"/>
      <c r="G5018" s="60"/>
      <c r="H5018" s="46"/>
      <c r="I5018" s="46"/>
      <c r="N5018" s="60"/>
    </row>
    <row r="5019" spans="2:14" x14ac:dyDescent="0.25">
      <c r="B5019" s="46"/>
      <c r="G5019" s="60"/>
      <c r="H5019" s="46"/>
      <c r="I5019" s="46"/>
      <c r="N5019" s="60"/>
    </row>
    <row r="5020" spans="2:14" x14ac:dyDescent="0.25">
      <c r="B5020" s="46"/>
      <c r="G5020" s="60"/>
      <c r="H5020" s="46"/>
      <c r="I5020" s="46"/>
      <c r="N5020" s="60"/>
    </row>
    <row r="5021" spans="2:14" x14ac:dyDescent="0.25">
      <c r="B5021" s="46"/>
      <c r="G5021" s="60"/>
      <c r="H5021" s="46"/>
      <c r="I5021" s="46"/>
      <c r="N5021" s="60"/>
    </row>
    <row r="5022" spans="2:14" x14ac:dyDescent="0.25">
      <c r="B5022" s="46"/>
      <c r="G5022" s="60"/>
      <c r="H5022" s="46"/>
      <c r="I5022" s="46"/>
      <c r="N5022" s="60"/>
    </row>
    <row r="5023" spans="2:14" x14ac:dyDescent="0.25">
      <c r="B5023" s="46"/>
      <c r="G5023" s="60"/>
      <c r="H5023" s="46"/>
      <c r="I5023" s="46"/>
      <c r="N5023" s="60"/>
    </row>
    <row r="5024" spans="2:14" x14ac:dyDescent="0.25">
      <c r="B5024" s="46"/>
      <c r="G5024" s="60"/>
      <c r="H5024" s="46"/>
      <c r="I5024" s="46"/>
      <c r="N5024" s="60"/>
    </row>
    <row r="5025" spans="2:14" x14ac:dyDescent="0.25">
      <c r="B5025" s="46"/>
      <c r="G5025" s="60"/>
      <c r="H5025" s="46"/>
      <c r="I5025" s="46"/>
      <c r="N5025" s="60"/>
    </row>
    <row r="5026" spans="2:14" x14ac:dyDescent="0.25">
      <c r="B5026" s="46"/>
      <c r="G5026" s="60"/>
      <c r="H5026" s="46"/>
      <c r="I5026" s="46"/>
      <c r="N5026" s="60"/>
    </row>
    <row r="5027" spans="2:14" x14ac:dyDescent="0.25">
      <c r="B5027" s="46"/>
      <c r="G5027" s="60"/>
      <c r="H5027" s="46"/>
      <c r="I5027" s="46"/>
      <c r="N5027" s="60"/>
    </row>
    <row r="5028" spans="2:14" x14ac:dyDescent="0.25">
      <c r="B5028" s="46"/>
      <c r="G5028" s="60"/>
      <c r="H5028" s="46"/>
      <c r="I5028" s="46"/>
      <c r="N5028" s="60"/>
    </row>
    <row r="5029" spans="2:14" x14ac:dyDescent="0.25">
      <c r="B5029" s="46"/>
      <c r="G5029" s="60"/>
      <c r="H5029" s="46"/>
      <c r="I5029" s="46"/>
      <c r="N5029" s="60"/>
    </row>
    <row r="5030" spans="2:14" x14ac:dyDescent="0.25">
      <c r="B5030" s="46"/>
      <c r="G5030" s="60"/>
      <c r="H5030" s="46"/>
      <c r="I5030" s="46"/>
      <c r="N5030" s="60"/>
    </row>
    <row r="5031" spans="2:14" x14ac:dyDescent="0.25">
      <c r="B5031" s="46"/>
      <c r="G5031" s="60"/>
      <c r="H5031" s="46"/>
      <c r="I5031" s="46"/>
      <c r="N5031" s="60"/>
    </row>
    <row r="5032" spans="2:14" x14ac:dyDescent="0.25">
      <c r="B5032" s="46"/>
      <c r="G5032" s="60"/>
      <c r="H5032" s="46"/>
      <c r="I5032" s="46"/>
      <c r="N5032" s="60"/>
    </row>
    <row r="5033" spans="2:14" x14ac:dyDescent="0.25">
      <c r="B5033" s="46"/>
      <c r="G5033" s="60"/>
      <c r="H5033" s="46"/>
      <c r="I5033" s="46"/>
      <c r="N5033" s="60"/>
    </row>
    <row r="5034" spans="2:14" x14ac:dyDescent="0.25">
      <c r="B5034" s="46"/>
      <c r="G5034" s="60"/>
      <c r="H5034" s="46"/>
      <c r="I5034" s="46"/>
      <c r="N5034" s="60"/>
    </row>
    <row r="5035" spans="2:14" x14ac:dyDescent="0.25">
      <c r="B5035" s="46"/>
      <c r="G5035" s="60"/>
      <c r="H5035" s="46"/>
      <c r="I5035" s="46"/>
      <c r="N5035" s="60"/>
    </row>
    <row r="5036" spans="2:14" x14ac:dyDescent="0.25">
      <c r="B5036" s="46"/>
      <c r="G5036" s="60"/>
      <c r="H5036" s="46"/>
      <c r="I5036" s="46"/>
      <c r="N5036" s="60"/>
    </row>
    <row r="5037" spans="2:14" x14ac:dyDescent="0.25">
      <c r="B5037" s="46"/>
      <c r="G5037" s="60"/>
      <c r="H5037" s="46"/>
      <c r="I5037" s="46"/>
      <c r="N5037" s="60"/>
    </row>
    <row r="5038" spans="2:14" x14ac:dyDescent="0.25">
      <c r="B5038" s="46"/>
      <c r="G5038" s="60"/>
      <c r="H5038" s="46"/>
      <c r="I5038" s="46"/>
      <c r="N5038" s="60"/>
    </row>
    <row r="5039" spans="2:14" x14ac:dyDescent="0.25">
      <c r="B5039" s="46"/>
      <c r="G5039" s="60"/>
      <c r="H5039" s="46"/>
      <c r="I5039" s="46"/>
      <c r="N5039" s="60"/>
    </row>
    <row r="5040" spans="2:14" x14ac:dyDescent="0.25">
      <c r="B5040" s="46"/>
      <c r="G5040" s="60"/>
      <c r="H5040" s="46"/>
      <c r="I5040" s="46"/>
      <c r="N5040" s="60"/>
    </row>
    <row r="5041" spans="2:14" x14ac:dyDescent="0.25">
      <c r="B5041" s="46"/>
      <c r="G5041" s="60"/>
      <c r="H5041" s="46"/>
      <c r="I5041" s="46"/>
      <c r="N5041" s="60"/>
    </row>
    <row r="5042" spans="2:14" x14ac:dyDescent="0.25">
      <c r="B5042" s="46"/>
      <c r="G5042" s="60"/>
      <c r="H5042" s="46"/>
      <c r="I5042" s="46"/>
      <c r="N5042" s="60"/>
    </row>
    <row r="5043" spans="2:14" x14ac:dyDescent="0.25">
      <c r="B5043" s="46"/>
      <c r="G5043" s="60"/>
      <c r="H5043" s="46"/>
      <c r="I5043" s="46"/>
      <c r="N5043" s="60"/>
    </row>
    <row r="5044" spans="2:14" x14ac:dyDescent="0.25">
      <c r="B5044" s="46"/>
      <c r="G5044" s="60"/>
      <c r="H5044" s="46"/>
      <c r="I5044" s="46"/>
      <c r="N5044" s="60"/>
    </row>
    <row r="5045" spans="2:14" x14ac:dyDescent="0.25">
      <c r="B5045" s="46"/>
      <c r="G5045" s="60"/>
      <c r="H5045" s="46"/>
      <c r="I5045" s="46"/>
      <c r="N5045" s="60"/>
    </row>
    <row r="5046" spans="2:14" x14ac:dyDescent="0.25">
      <c r="B5046" s="46"/>
      <c r="G5046" s="60"/>
      <c r="H5046" s="46"/>
      <c r="I5046" s="46"/>
      <c r="N5046" s="60"/>
    </row>
    <row r="5047" spans="2:14" x14ac:dyDescent="0.25">
      <c r="B5047" s="46"/>
      <c r="G5047" s="60"/>
      <c r="H5047" s="46"/>
      <c r="I5047" s="46"/>
      <c r="N5047" s="60"/>
    </row>
    <row r="5048" spans="2:14" x14ac:dyDescent="0.25">
      <c r="B5048" s="46"/>
      <c r="G5048" s="60"/>
      <c r="H5048" s="46"/>
      <c r="I5048" s="46"/>
      <c r="N5048" s="60"/>
    </row>
    <row r="5049" spans="2:14" x14ac:dyDescent="0.25">
      <c r="B5049" s="46"/>
      <c r="G5049" s="60"/>
      <c r="H5049" s="46"/>
      <c r="I5049" s="46"/>
      <c r="N5049" s="60"/>
    </row>
    <row r="5050" spans="2:14" x14ac:dyDescent="0.25">
      <c r="B5050" s="46"/>
      <c r="G5050" s="60"/>
      <c r="H5050" s="46"/>
      <c r="I5050" s="46"/>
      <c r="N5050" s="60"/>
    </row>
    <row r="5051" spans="2:14" x14ac:dyDescent="0.25">
      <c r="B5051" s="46"/>
      <c r="G5051" s="60"/>
      <c r="H5051" s="46"/>
      <c r="I5051" s="46"/>
      <c r="N5051" s="60"/>
    </row>
    <row r="5052" spans="2:14" x14ac:dyDescent="0.25">
      <c r="B5052" s="46"/>
      <c r="G5052" s="60"/>
      <c r="H5052" s="46"/>
      <c r="I5052" s="46"/>
      <c r="N5052" s="60"/>
    </row>
    <row r="5053" spans="2:14" x14ac:dyDescent="0.25">
      <c r="B5053" s="46"/>
      <c r="G5053" s="60"/>
      <c r="H5053" s="46"/>
      <c r="I5053" s="46"/>
      <c r="N5053" s="60"/>
    </row>
    <row r="5054" spans="2:14" x14ac:dyDescent="0.25">
      <c r="B5054" s="46"/>
      <c r="G5054" s="60"/>
      <c r="H5054" s="46"/>
      <c r="I5054" s="46"/>
      <c r="N5054" s="60"/>
    </row>
    <row r="5055" spans="2:14" x14ac:dyDescent="0.25">
      <c r="B5055" s="46"/>
      <c r="G5055" s="60"/>
      <c r="H5055" s="46"/>
      <c r="I5055" s="46"/>
      <c r="N5055" s="60"/>
    </row>
    <row r="5056" spans="2:14" x14ac:dyDescent="0.25">
      <c r="B5056" s="46"/>
      <c r="G5056" s="60"/>
      <c r="H5056" s="46"/>
      <c r="I5056" s="46"/>
      <c r="N5056" s="60"/>
    </row>
    <row r="5057" spans="2:14" x14ac:dyDescent="0.25">
      <c r="B5057" s="46"/>
      <c r="G5057" s="60"/>
      <c r="H5057" s="46"/>
      <c r="I5057" s="46"/>
      <c r="N5057" s="60"/>
    </row>
    <row r="5058" spans="2:14" x14ac:dyDescent="0.25">
      <c r="B5058" s="46"/>
      <c r="G5058" s="60"/>
      <c r="H5058" s="46"/>
      <c r="I5058" s="46"/>
      <c r="N5058" s="60"/>
    </row>
    <row r="5059" spans="2:14" x14ac:dyDescent="0.25">
      <c r="B5059" s="46"/>
      <c r="G5059" s="60"/>
      <c r="H5059" s="46"/>
      <c r="I5059" s="46"/>
      <c r="N5059" s="60"/>
    </row>
    <row r="5060" spans="2:14" x14ac:dyDescent="0.25">
      <c r="B5060" s="46"/>
      <c r="G5060" s="60"/>
      <c r="H5060" s="46"/>
      <c r="I5060" s="46"/>
      <c r="N5060" s="60"/>
    </row>
    <row r="5061" spans="2:14" x14ac:dyDescent="0.25">
      <c r="B5061" s="46"/>
      <c r="G5061" s="60"/>
      <c r="H5061" s="46"/>
      <c r="I5061" s="46"/>
      <c r="N5061" s="60"/>
    </row>
    <row r="5062" spans="2:14" x14ac:dyDescent="0.25">
      <c r="B5062" s="46"/>
      <c r="G5062" s="60"/>
      <c r="H5062" s="46"/>
      <c r="I5062" s="46"/>
      <c r="N5062" s="60"/>
    </row>
    <row r="5063" spans="2:14" x14ac:dyDescent="0.25">
      <c r="B5063" s="46"/>
      <c r="G5063" s="60"/>
      <c r="H5063" s="46"/>
      <c r="I5063" s="46"/>
      <c r="N5063" s="60"/>
    </row>
    <row r="5064" spans="2:14" x14ac:dyDescent="0.25">
      <c r="B5064" s="46"/>
      <c r="G5064" s="60"/>
      <c r="H5064" s="46"/>
      <c r="I5064" s="46"/>
      <c r="N5064" s="60"/>
    </row>
    <row r="5065" spans="2:14" x14ac:dyDescent="0.25">
      <c r="B5065" s="46"/>
      <c r="G5065" s="60"/>
      <c r="H5065" s="46"/>
      <c r="I5065" s="46"/>
      <c r="N5065" s="60"/>
    </row>
    <row r="5066" spans="2:14" x14ac:dyDescent="0.25">
      <c r="B5066" s="46"/>
      <c r="G5066" s="60"/>
      <c r="H5066" s="46"/>
      <c r="I5066" s="46"/>
      <c r="N5066" s="60"/>
    </row>
    <row r="5067" spans="2:14" x14ac:dyDescent="0.25">
      <c r="B5067" s="46"/>
      <c r="G5067" s="60"/>
      <c r="H5067" s="46"/>
      <c r="I5067" s="46"/>
      <c r="N5067" s="60"/>
    </row>
    <row r="5068" spans="2:14" x14ac:dyDescent="0.25">
      <c r="B5068" s="46"/>
      <c r="G5068" s="60"/>
      <c r="H5068" s="46"/>
      <c r="I5068" s="46"/>
      <c r="N5068" s="60"/>
    </row>
    <row r="5069" spans="2:14" x14ac:dyDescent="0.25">
      <c r="B5069" s="46"/>
      <c r="G5069" s="60"/>
      <c r="H5069" s="46"/>
      <c r="I5069" s="46"/>
      <c r="N5069" s="60"/>
    </row>
    <row r="5070" spans="2:14" x14ac:dyDescent="0.25">
      <c r="B5070" s="46"/>
      <c r="G5070" s="60"/>
      <c r="H5070" s="46"/>
      <c r="I5070" s="46"/>
      <c r="N5070" s="60"/>
    </row>
    <row r="5071" spans="2:14" x14ac:dyDescent="0.25">
      <c r="B5071" s="46"/>
      <c r="G5071" s="60"/>
      <c r="H5071" s="46"/>
      <c r="I5071" s="46"/>
      <c r="N5071" s="60"/>
    </row>
    <row r="5072" spans="2:14" x14ac:dyDescent="0.25">
      <c r="B5072" s="46"/>
      <c r="G5072" s="60"/>
      <c r="H5072" s="46"/>
      <c r="I5072" s="46"/>
      <c r="N5072" s="60"/>
    </row>
    <row r="5073" spans="2:14" x14ac:dyDescent="0.25">
      <c r="B5073" s="46"/>
      <c r="G5073" s="60"/>
      <c r="H5073" s="46"/>
      <c r="I5073" s="46"/>
      <c r="N5073" s="60"/>
    </row>
    <row r="5074" spans="2:14" x14ac:dyDescent="0.25">
      <c r="B5074" s="46"/>
      <c r="G5074" s="60"/>
      <c r="H5074" s="46"/>
      <c r="I5074" s="46"/>
      <c r="N5074" s="60"/>
    </row>
    <row r="5075" spans="2:14" x14ac:dyDescent="0.25">
      <c r="B5075" s="46"/>
      <c r="G5075" s="60"/>
      <c r="H5075" s="46"/>
      <c r="I5075" s="46"/>
      <c r="N5075" s="60"/>
    </row>
    <row r="5076" spans="2:14" x14ac:dyDescent="0.25">
      <c r="B5076" s="46"/>
      <c r="G5076" s="60"/>
      <c r="H5076" s="46"/>
      <c r="I5076" s="46"/>
      <c r="N5076" s="60"/>
    </row>
    <row r="5077" spans="2:14" x14ac:dyDescent="0.25">
      <c r="B5077" s="46"/>
      <c r="G5077" s="60"/>
      <c r="H5077" s="46"/>
      <c r="I5077" s="46"/>
      <c r="N5077" s="60"/>
    </row>
    <row r="5078" spans="2:14" x14ac:dyDescent="0.25">
      <c r="B5078" s="46"/>
      <c r="G5078" s="60"/>
      <c r="H5078" s="46"/>
      <c r="I5078" s="46"/>
      <c r="N5078" s="60"/>
    </row>
    <row r="5079" spans="2:14" x14ac:dyDescent="0.25">
      <c r="B5079" s="46"/>
      <c r="G5079" s="60"/>
      <c r="H5079" s="46"/>
      <c r="I5079" s="46"/>
      <c r="N5079" s="60"/>
    </row>
    <row r="5080" spans="2:14" x14ac:dyDescent="0.25">
      <c r="B5080" s="46"/>
      <c r="G5080" s="60"/>
      <c r="H5080" s="46"/>
      <c r="I5080" s="46"/>
      <c r="N5080" s="60"/>
    </row>
    <row r="5081" spans="2:14" x14ac:dyDescent="0.25">
      <c r="B5081" s="46"/>
      <c r="G5081" s="60"/>
      <c r="H5081" s="46"/>
      <c r="I5081" s="46"/>
      <c r="N5081" s="60"/>
    </row>
    <row r="5082" spans="2:14" x14ac:dyDescent="0.25">
      <c r="B5082" s="46"/>
      <c r="G5082" s="60"/>
      <c r="H5082" s="46"/>
      <c r="I5082" s="46"/>
      <c r="N5082" s="60"/>
    </row>
    <row r="5083" spans="2:14" x14ac:dyDescent="0.25">
      <c r="B5083" s="46"/>
      <c r="G5083" s="60"/>
      <c r="H5083" s="46"/>
      <c r="I5083" s="46"/>
      <c r="N5083" s="60"/>
    </row>
    <row r="5084" spans="2:14" x14ac:dyDescent="0.25">
      <c r="B5084" s="46"/>
      <c r="G5084" s="60"/>
      <c r="H5084" s="46"/>
      <c r="I5084" s="46"/>
      <c r="N5084" s="60"/>
    </row>
    <row r="5085" spans="2:14" x14ac:dyDescent="0.25">
      <c r="B5085" s="46"/>
      <c r="G5085" s="60"/>
      <c r="H5085" s="46"/>
      <c r="I5085" s="46"/>
      <c r="N5085" s="60"/>
    </row>
    <row r="5086" spans="2:14" x14ac:dyDescent="0.25">
      <c r="B5086" s="46"/>
      <c r="G5086" s="60"/>
      <c r="H5086" s="46"/>
      <c r="I5086" s="46"/>
      <c r="N5086" s="60"/>
    </row>
    <row r="5087" spans="2:14" x14ac:dyDescent="0.25">
      <c r="B5087" s="46"/>
      <c r="G5087" s="60"/>
      <c r="H5087" s="46"/>
      <c r="I5087" s="46"/>
      <c r="N5087" s="60"/>
    </row>
    <row r="5088" spans="2:14" x14ac:dyDescent="0.25">
      <c r="B5088" s="46"/>
      <c r="G5088" s="60"/>
      <c r="H5088" s="46"/>
      <c r="I5088" s="46"/>
      <c r="N5088" s="60"/>
    </row>
    <row r="5089" spans="2:14" x14ac:dyDescent="0.25">
      <c r="B5089" s="46"/>
      <c r="G5089" s="60"/>
      <c r="H5089" s="46"/>
      <c r="I5089" s="46"/>
      <c r="N5089" s="60"/>
    </row>
    <row r="5090" spans="2:14" x14ac:dyDescent="0.25">
      <c r="B5090" s="46"/>
      <c r="G5090" s="60"/>
      <c r="H5090" s="46"/>
      <c r="I5090" s="46"/>
      <c r="N5090" s="60"/>
    </row>
    <row r="5091" spans="2:14" x14ac:dyDescent="0.25">
      <c r="B5091" s="46"/>
      <c r="G5091" s="60"/>
      <c r="H5091" s="46"/>
      <c r="I5091" s="46"/>
      <c r="N5091" s="60"/>
    </row>
    <row r="5092" spans="2:14" x14ac:dyDescent="0.25">
      <c r="B5092" s="46"/>
      <c r="G5092" s="60"/>
      <c r="H5092" s="46"/>
      <c r="I5092" s="46"/>
      <c r="N5092" s="60"/>
    </row>
    <row r="5093" spans="2:14" x14ac:dyDescent="0.25">
      <c r="B5093" s="46"/>
      <c r="G5093" s="60"/>
      <c r="H5093" s="46"/>
      <c r="I5093" s="46"/>
      <c r="N5093" s="60"/>
    </row>
    <row r="5094" spans="2:14" x14ac:dyDescent="0.25">
      <c r="B5094" s="46"/>
      <c r="G5094" s="60"/>
      <c r="H5094" s="46"/>
      <c r="I5094" s="46"/>
      <c r="N5094" s="60"/>
    </row>
    <row r="5095" spans="2:14" x14ac:dyDescent="0.25">
      <c r="B5095" s="46"/>
      <c r="G5095" s="60"/>
      <c r="H5095" s="46"/>
      <c r="I5095" s="46"/>
      <c r="N5095" s="60"/>
    </row>
    <row r="5096" spans="2:14" x14ac:dyDescent="0.25">
      <c r="B5096" s="46"/>
      <c r="G5096" s="60"/>
      <c r="H5096" s="46"/>
      <c r="I5096" s="46"/>
      <c r="N5096" s="60"/>
    </row>
    <row r="5097" spans="2:14" x14ac:dyDescent="0.25">
      <c r="B5097" s="46"/>
      <c r="G5097" s="60"/>
      <c r="H5097" s="46"/>
      <c r="I5097" s="46"/>
      <c r="N5097" s="60"/>
    </row>
    <row r="5098" spans="2:14" x14ac:dyDescent="0.25">
      <c r="B5098" s="46"/>
      <c r="G5098" s="60"/>
      <c r="H5098" s="46"/>
      <c r="I5098" s="46"/>
      <c r="N5098" s="60"/>
    </row>
    <row r="5099" spans="2:14" x14ac:dyDescent="0.25">
      <c r="B5099" s="46"/>
      <c r="G5099" s="60"/>
      <c r="H5099" s="46"/>
      <c r="I5099" s="46"/>
      <c r="N5099" s="60"/>
    </row>
    <row r="5100" spans="2:14" x14ac:dyDescent="0.25">
      <c r="B5100" s="46"/>
      <c r="G5100" s="60"/>
      <c r="H5100" s="46"/>
      <c r="I5100" s="46"/>
      <c r="N5100" s="60"/>
    </row>
    <row r="5101" spans="2:14" x14ac:dyDescent="0.25">
      <c r="B5101" s="46"/>
      <c r="G5101" s="60"/>
      <c r="H5101" s="46"/>
      <c r="I5101" s="46"/>
      <c r="N5101" s="60"/>
    </row>
    <row r="5102" spans="2:14" x14ac:dyDescent="0.25">
      <c r="B5102" s="46"/>
      <c r="G5102" s="60"/>
      <c r="H5102" s="46"/>
      <c r="I5102" s="46"/>
      <c r="N5102" s="60"/>
    </row>
    <row r="5103" spans="2:14" x14ac:dyDescent="0.25">
      <c r="B5103" s="46"/>
      <c r="G5103" s="60"/>
      <c r="H5103" s="46"/>
      <c r="I5103" s="46"/>
      <c r="N5103" s="60"/>
    </row>
    <row r="5104" spans="2:14" x14ac:dyDescent="0.25">
      <c r="B5104" s="46"/>
      <c r="G5104" s="60"/>
      <c r="H5104" s="46"/>
      <c r="I5104" s="46"/>
      <c r="N5104" s="60"/>
    </row>
    <row r="5105" spans="2:14" x14ac:dyDescent="0.25">
      <c r="B5105" s="46"/>
      <c r="G5105" s="60"/>
      <c r="H5105" s="46"/>
      <c r="I5105" s="46"/>
      <c r="N5105" s="60"/>
    </row>
    <row r="5106" spans="2:14" x14ac:dyDescent="0.25">
      <c r="B5106" s="46"/>
      <c r="G5106" s="60"/>
      <c r="H5106" s="46"/>
      <c r="I5106" s="46"/>
      <c r="N5106" s="60"/>
    </row>
    <row r="5107" spans="2:14" x14ac:dyDescent="0.25">
      <c r="B5107" s="46"/>
      <c r="G5107" s="60"/>
      <c r="H5107" s="46"/>
      <c r="I5107" s="46"/>
      <c r="N5107" s="60"/>
    </row>
    <row r="5108" spans="2:14" x14ac:dyDescent="0.25">
      <c r="B5108" s="46"/>
      <c r="G5108" s="60"/>
      <c r="H5108" s="46"/>
      <c r="I5108" s="46"/>
      <c r="N5108" s="60"/>
    </row>
    <row r="5109" spans="2:14" x14ac:dyDescent="0.25">
      <c r="B5109" s="46"/>
      <c r="G5109" s="60"/>
      <c r="H5109" s="46"/>
      <c r="I5109" s="46"/>
      <c r="N5109" s="60"/>
    </row>
    <row r="5110" spans="2:14" x14ac:dyDescent="0.25">
      <c r="B5110" s="46"/>
      <c r="G5110" s="60"/>
      <c r="H5110" s="46"/>
      <c r="I5110" s="46"/>
      <c r="N5110" s="60"/>
    </row>
    <row r="5111" spans="2:14" x14ac:dyDescent="0.25">
      <c r="B5111" s="46"/>
      <c r="G5111" s="60"/>
      <c r="H5111" s="46"/>
      <c r="I5111" s="46"/>
      <c r="N5111" s="60"/>
    </row>
    <row r="5112" spans="2:14" x14ac:dyDescent="0.25">
      <c r="B5112" s="46"/>
      <c r="G5112" s="60"/>
      <c r="H5112" s="46"/>
      <c r="I5112" s="46"/>
      <c r="N5112" s="60"/>
    </row>
    <row r="5113" spans="2:14" x14ac:dyDescent="0.25">
      <c r="B5113" s="46"/>
      <c r="G5113" s="60"/>
      <c r="H5113" s="46"/>
      <c r="I5113" s="46"/>
      <c r="N5113" s="60"/>
    </row>
    <row r="5114" spans="2:14" x14ac:dyDescent="0.25">
      <c r="B5114" s="46"/>
      <c r="G5114" s="60"/>
      <c r="H5114" s="46"/>
      <c r="I5114" s="46"/>
      <c r="N5114" s="60"/>
    </row>
    <row r="5115" spans="2:14" x14ac:dyDescent="0.25">
      <c r="B5115" s="46"/>
      <c r="G5115" s="60"/>
      <c r="H5115" s="46"/>
      <c r="I5115" s="46"/>
      <c r="N5115" s="60"/>
    </row>
    <row r="5116" spans="2:14" x14ac:dyDescent="0.25">
      <c r="B5116" s="46"/>
      <c r="G5116" s="60"/>
      <c r="H5116" s="46"/>
      <c r="I5116" s="46"/>
      <c r="N5116" s="60"/>
    </row>
    <row r="5117" spans="2:14" x14ac:dyDescent="0.25">
      <c r="B5117" s="46"/>
      <c r="G5117" s="60"/>
      <c r="H5117" s="46"/>
      <c r="I5117" s="46"/>
      <c r="N5117" s="60"/>
    </row>
    <row r="5118" spans="2:14" x14ac:dyDescent="0.25">
      <c r="B5118" s="46"/>
      <c r="G5118" s="60"/>
      <c r="H5118" s="46"/>
      <c r="I5118" s="46"/>
      <c r="N5118" s="60"/>
    </row>
    <row r="5119" spans="2:14" x14ac:dyDescent="0.25">
      <c r="B5119" s="46"/>
      <c r="G5119" s="60"/>
      <c r="H5119" s="46"/>
      <c r="I5119" s="46"/>
      <c r="N5119" s="60"/>
    </row>
    <row r="5120" spans="2:14" x14ac:dyDescent="0.25">
      <c r="B5120" s="46"/>
      <c r="G5120" s="60"/>
      <c r="H5120" s="46"/>
      <c r="I5120" s="46"/>
      <c r="N5120" s="60"/>
    </row>
    <row r="5121" spans="2:14" x14ac:dyDescent="0.25">
      <c r="B5121" s="46"/>
      <c r="G5121" s="60"/>
      <c r="H5121" s="46"/>
      <c r="I5121" s="46"/>
      <c r="N5121" s="60"/>
    </row>
    <row r="5122" spans="2:14" x14ac:dyDescent="0.25">
      <c r="B5122" s="46"/>
      <c r="G5122" s="60"/>
      <c r="H5122" s="46"/>
      <c r="I5122" s="46"/>
      <c r="N5122" s="60"/>
    </row>
    <row r="5123" spans="2:14" x14ac:dyDescent="0.25">
      <c r="B5123" s="46"/>
      <c r="G5123" s="60"/>
      <c r="H5123" s="46"/>
      <c r="I5123" s="46"/>
      <c r="N5123" s="60"/>
    </row>
    <row r="5124" spans="2:14" x14ac:dyDescent="0.25">
      <c r="B5124" s="46"/>
      <c r="G5124" s="60"/>
      <c r="H5124" s="46"/>
      <c r="I5124" s="46"/>
      <c r="N5124" s="60"/>
    </row>
    <row r="5125" spans="2:14" x14ac:dyDescent="0.25">
      <c r="B5125" s="46"/>
      <c r="G5125" s="60"/>
      <c r="H5125" s="46"/>
      <c r="I5125" s="46"/>
      <c r="N5125" s="60"/>
    </row>
    <row r="5126" spans="2:14" x14ac:dyDescent="0.25">
      <c r="B5126" s="46"/>
      <c r="G5126" s="60"/>
      <c r="H5126" s="46"/>
      <c r="I5126" s="46"/>
      <c r="N5126" s="60"/>
    </row>
    <row r="5127" spans="2:14" x14ac:dyDescent="0.25">
      <c r="B5127" s="46"/>
      <c r="G5127" s="60"/>
      <c r="H5127" s="46"/>
      <c r="I5127" s="46"/>
      <c r="N5127" s="60"/>
    </row>
    <row r="5128" spans="2:14" x14ac:dyDescent="0.25">
      <c r="B5128" s="46"/>
      <c r="G5128" s="60"/>
      <c r="H5128" s="46"/>
      <c r="I5128" s="46"/>
      <c r="N5128" s="60"/>
    </row>
    <row r="5129" spans="2:14" x14ac:dyDescent="0.25">
      <c r="B5129" s="46"/>
      <c r="G5129" s="60"/>
      <c r="H5129" s="46"/>
      <c r="I5129" s="46"/>
      <c r="N5129" s="60"/>
    </row>
    <row r="5130" spans="2:14" x14ac:dyDescent="0.25">
      <c r="B5130" s="46"/>
      <c r="G5130" s="60"/>
      <c r="H5130" s="46"/>
      <c r="I5130" s="46"/>
      <c r="N5130" s="60"/>
    </row>
    <row r="5131" spans="2:14" x14ac:dyDescent="0.25">
      <c r="B5131" s="46"/>
      <c r="G5131" s="60"/>
      <c r="H5131" s="46"/>
      <c r="I5131" s="46"/>
      <c r="N5131" s="60"/>
    </row>
    <row r="5132" spans="2:14" x14ac:dyDescent="0.25">
      <c r="B5132" s="46"/>
      <c r="G5132" s="60"/>
      <c r="H5132" s="46"/>
      <c r="I5132" s="46"/>
      <c r="N5132" s="60"/>
    </row>
    <row r="5133" spans="2:14" x14ac:dyDescent="0.25">
      <c r="B5133" s="46"/>
      <c r="G5133" s="60"/>
      <c r="H5133" s="46"/>
      <c r="I5133" s="46"/>
      <c r="N5133" s="60"/>
    </row>
    <row r="5134" spans="2:14" x14ac:dyDescent="0.25">
      <c r="B5134" s="46"/>
      <c r="G5134" s="60"/>
      <c r="H5134" s="46"/>
      <c r="I5134" s="46"/>
      <c r="N5134" s="60"/>
    </row>
    <row r="5135" spans="2:14" x14ac:dyDescent="0.25">
      <c r="B5135" s="46"/>
      <c r="G5135" s="60"/>
      <c r="H5135" s="46"/>
      <c r="I5135" s="46"/>
      <c r="N5135" s="60"/>
    </row>
    <row r="5136" spans="2:14" x14ac:dyDescent="0.25">
      <c r="B5136" s="46"/>
      <c r="G5136" s="60"/>
      <c r="H5136" s="46"/>
      <c r="I5136" s="46"/>
      <c r="N5136" s="60"/>
    </row>
    <row r="5137" spans="2:14" x14ac:dyDescent="0.25">
      <c r="B5137" s="46"/>
      <c r="G5137" s="60"/>
      <c r="H5137" s="46"/>
      <c r="I5137" s="46"/>
      <c r="N5137" s="60"/>
    </row>
    <row r="5138" spans="2:14" x14ac:dyDescent="0.25">
      <c r="B5138" s="46"/>
      <c r="G5138" s="60"/>
      <c r="H5138" s="46"/>
      <c r="I5138" s="46"/>
      <c r="N5138" s="60"/>
    </row>
    <row r="5139" spans="2:14" x14ac:dyDescent="0.25">
      <c r="B5139" s="46"/>
      <c r="G5139" s="60"/>
      <c r="H5139" s="46"/>
      <c r="I5139" s="46"/>
      <c r="N5139" s="60"/>
    </row>
    <row r="5140" spans="2:14" x14ac:dyDescent="0.25">
      <c r="B5140" s="46"/>
      <c r="G5140" s="60"/>
      <c r="H5140" s="46"/>
      <c r="I5140" s="46"/>
      <c r="N5140" s="60"/>
    </row>
    <row r="5141" spans="2:14" x14ac:dyDescent="0.25">
      <c r="B5141" s="46"/>
      <c r="G5141" s="60"/>
      <c r="H5141" s="46"/>
      <c r="I5141" s="46"/>
      <c r="N5141" s="60"/>
    </row>
    <row r="5142" spans="2:14" x14ac:dyDescent="0.25">
      <c r="B5142" s="46"/>
      <c r="G5142" s="60"/>
      <c r="H5142" s="46"/>
      <c r="I5142" s="46"/>
      <c r="N5142" s="60"/>
    </row>
    <row r="5143" spans="2:14" x14ac:dyDescent="0.25">
      <c r="B5143" s="46"/>
      <c r="G5143" s="60"/>
      <c r="H5143" s="46"/>
      <c r="I5143" s="46"/>
      <c r="N5143" s="60"/>
    </row>
    <row r="5144" spans="2:14" x14ac:dyDescent="0.25">
      <c r="B5144" s="46"/>
      <c r="G5144" s="60"/>
      <c r="H5144" s="46"/>
      <c r="I5144" s="46"/>
      <c r="N5144" s="60"/>
    </row>
    <row r="5145" spans="2:14" x14ac:dyDescent="0.25">
      <c r="B5145" s="46"/>
      <c r="G5145" s="60"/>
      <c r="H5145" s="46"/>
      <c r="I5145" s="46"/>
      <c r="N5145" s="60"/>
    </row>
    <row r="5146" spans="2:14" x14ac:dyDescent="0.25">
      <c r="B5146" s="46"/>
      <c r="G5146" s="60"/>
      <c r="H5146" s="46"/>
      <c r="I5146" s="46"/>
      <c r="N5146" s="60"/>
    </row>
    <row r="5147" spans="2:14" x14ac:dyDescent="0.25">
      <c r="B5147" s="46"/>
      <c r="G5147" s="60"/>
      <c r="H5147" s="46"/>
      <c r="I5147" s="46"/>
      <c r="N5147" s="60"/>
    </row>
    <row r="5148" spans="2:14" x14ac:dyDescent="0.25">
      <c r="B5148" s="46"/>
      <c r="G5148" s="60"/>
      <c r="H5148" s="46"/>
      <c r="I5148" s="46"/>
      <c r="N5148" s="60"/>
    </row>
    <row r="5149" spans="2:14" x14ac:dyDescent="0.25">
      <c r="B5149" s="46"/>
      <c r="G5149" s="60"/>
      <c r="H5149" s="46"/>
      <c r="I5149" s="46"/>
      <c r="N5149" s="60"/>
    </row>
    <row r="5150" spans="2:14" x14ac:dyDescent="0.25">
      <c r="B5150" s="46"/>
      <c r="G5150" s="60"/>
      <c r="H5150" s="46"/>
      <c r="I5150" s="46"/>
      <c r="N5150" s="60"/>
    </row>
    <row r="5151" spans="2:14" x14ac:dyDescent="0.25">
      <c r="B5151" s="46"/>
      <c r="G5151" s="60"/>
      <c r="H5151" s="46"/>
      <c r="I5151" s="46"/>
      <c r="N5151" s="60"/>
    </row>
    <row r="5152" spans="2:14" x14ac:dyDescent="0.25">
      <c r="B5152" s="46"/>
      <c r="G5152" s="60"/>
      <c r="H5152" s="46"/>
      <c r="I5152" s="46"/>
      <c r="N5152" s="60"/>
    </row>
    <row r="5153" spans="2:14" x14ac:dyDescent="0.25">
      <c r="B5153" s="46"/>
      <c r="G5153" s="60"/>
      <c r="H5153" s="46"/>
      <c r="I5153" s="46"/>
      <c r="N5153" s="60"/>
    </row>
    <row r="5154" spans="2:14" x14ac:dyDescent="0.25">
      <c r="B5154" s="46"/>
      <c r="G5154" s="60"/>
      <c r="H5154" s="46"/>
      <c r="I5154" s="46"/>
      <c r="N5154" s="60"/>
    </row>
    <row r="5155" spans="2:14" x14ac:dyDescent="0.25">
      <c r="B5155" s="46"/>
      <c r="G5155" s="60"/>
      <c r="H5155" s="46"/>
      <c r="I5155" s="46"/>
      <c r="N5155" s="60"/>
    </row>
    <row r="5156" spans="2:14" x14ac:dyDescent="0.25">
      <c r="B5156" s="46"/>
      <c r="G5156" s="60"/>
      <c r="H5156" s="46"/>
      <c r="I5156" s="46"/>
      <c r="N5156" s="60"/>
    </row>
    <row r="5157" spans="2:14" x14ac:dyDescent="0.25">
      <c r="B5157" s="46"/>
      <c r="G5157" s="60"/>
      <c r="H5157" s="46"/>
      <c r="I5157" s="46"/>
      <c r="N5157" s="60"/>
    </row>
    <row r="5158" spans="2:14" x14ac:dyDescent="0.25">
      <c r="B5158" s="46"/>
      <c r="G5158" s="60"/>
      <c r="H5158" s="46"/>
      <c r="I5158" s="46"/>
      <c r="N5158" s="60"/>
    </row>
    <row r="5159" spans="2:14" x14ac:dyDescent="0.25">
      <c r="B5159" s="46"/>
      <c r="G5159" s="60"/>
      <c r="H5159" s="46"/>
      <c r="I5159" s="46"/>
      <c r="N5159" s="60"/>
    </row>
    <row r="5160" spans="2:14" x14ac:dyDescent="0.25">
      <c r="B5160" s="46"/>
      <c r="G5160" s="60"/>
      <c r="H5160" s="46"/>
      <c r="I5160" s="46"/>
      <c r="N5160" s="60"/>
    </row>
    <row r="5161" spans="2:14" x14ac:dyDescent="0.25">
      <c r="B5161" s="46"/>
      <c r="G5161" s="60"/>
      <c r="H5161" s="46"/>
      <c r="I5161" s="46"/>
      <c r="N5161" s="60"/>
    </row>
    <row r="5162" spans="2:14" x14ac:dyDescent="0.25">
      <c r="B5162" s="46"/>
      <c r="G5162" s="60"/>
      <c r="H5162" s="46"/>
      <c r="I5162" s="46"/>
      <c r="N5162" s="60"/>
    </row>
    <row r="5163" spans="2:14" x14ac:dyDescent="0.25">
      <c r="B5163" s="46"/>
      <c r="G5163" s="60"/>
      <c r="H5163" s="46"/>
      <c r="I5163" s="46"/>
      <c r="N5163" s="60"/>
    </row>
    <row r="5164" spans="2:14" x14ac:dyDescent="0.25">
      <c r="B5164" s="46"/>
      <c r="G5164" s="60"/>
      <c r="H5164" s="46"/>
      <c r="I5164" s="46"/>
      <c r="N5164" s="60"/>
    </row>
    <row r="5165" spans="2:14" x14ac:dyDescent="0.25">
      <c r="B5165" s="46"/>
      <c r="G5165" s="60"/>
      <c r="H5165" s="46"/>
      <c r="I5165" s="46"/>
      <c r="N5165" s="60"/>
    </row>
    <row r="5166" spans="2:14" x14ac:dyDescent="0.25">
      <c r="B5166" s="46"/>
      <c r="G5166" s="60"/>
      <c r="H5166" s="46"/>
      <c r="I5166" s="46"/>
      <c r="N5166" s="60"/>
    </row>
    <row r="5167" spans="2:14" x14ac:dyDescent="0.25">
      <c r="B5167" s="46"/>
      <c r="G5167" s="60"/>
      <c r="H5167" s="46"/>
      <c r="I5167" s="46"/>
      <c r="N5167" s="60"/>
    </row>
    <row r="5168" spans="2:14" x14ac:dyDescent="0.25">
      <c r="B5168" s="46"/>
      <c r="G5168" s="60"/>
      <c r="H5168" s="46"/>
      <c r="I5168" s="46"/>
      <c r="N5168" s="60"/>
    </row>
    <row r="5169" spans="2:14" x14ac:dyDescent="0.25">
      <c r="B5169" s="46"/>
      <c r="G5169" s="60"/>
      <c r="H5169" s="46"/>
      <c r="I5169" s="46"/>
      <c r="N5169" s="60"/>
    </row>
    <row r="5170" spans="2:14" x14ac:dyDescent="0.25">
      <c r="B5170" s="46"/>
      <c r="G5170" s="60"/>
      <c r="H5170" s="46"/>
      <c r="I5170" s="46"/>
      <c r="N5170" s="60"/>
    </row>
    <row r="5171" spans="2:14" x14ac:dyDescent="0.25">
      <c r="B5171" s="46"/>
      <c r="G5171" s="60"/>
      <c r="H5171" s="46"/>
      <c r="I5171" s="46"/>
      <c r="N5171" s="60"/>
    </row>
    <row r="5172" spans="2:14" x14ac:dyDescent="0.25">
      <c r="B5172" s="46"/>
      <c r="G5172" s="60"/>
      <c r="H5172" s="46"/>
      <c r="I5172" s="46"/>
      <c r="N5172" s="60"/>
    </row>
    <row r="5173" spans="2:14" x14ac:dyDescent="0.25">
      <c r="B5173" s="46"/>
      <c r="G5173" s="60"/>
      <c r="H5173" s="46"/>
      <c r="I5173" s="46"/>
      <c r="N5173" s="60"/>
    </row>
    <row r="5174" spans="2:14" x14ac:dyDescent="0.25">
      <c r="B5174" s="46"/>
      <c r="G5174" s="60"/>
      <c r="H5174" s="46"/>
      <c r="I5174" s="46"/>
      <c r="N5174" s="60"/>
    </row>
    <row r="5175" spans="2:14" x14ac:dyDescent="0.25">
      <c r="B5175" s="46"/>
      <c r="G5175" s="60"/>
      <c r="H5175" s="46"/>
      <c r="I5175" s="46"/>
      <c r="N5175" s="60"/>
    </row>
    <row r="5176" spans="2:14" x14ac:dyDescent="0.25">
      <c r="B5176" s="46"/>
      <c r="G5176" s="60"/>
      <c r="H5176" s="46"/>
      <c r="I5176" s="46"/>
      <c r="N5176" s="60"/>
    </row>
    <row r="5177" spans="2:14" x14ac:dyDescent="0.25">
      <c r="B5177" s="46"/>
      <c r="G5177" s="60"/>
      <c r="H5177" s="46"/>
      <c r="I5177" s="46"/>
      <c r="N5177" s="60"/>
    </row>
    <row r="5178" spans="2:14" x14ac:dyDescent="0.25">
      <c r="B5178" s="46"/>
      <c r="G5178" s="60"/>
      <c r="H5178" s="46"/>
      <c r="I5178" s="46"/>
      <c r="N5178" s="60"/>
    </row>
    <row r="5179" spans="2:14" x14ac:dyDescent="0.25">
      <c r="B5179" s="46"/>
      <c r="G5179" s="60"/>
      <c r="H5179" s="46"/>
      <c r="I5179" s="46"/>
      <c r="N5179" s="60"/>
    </row>
    <row r="5180" spans="2:14" x14ac:dyDescent="0.25">
      <c r="B5180" s="46"/>
      <c r="G5180" s="60"/>
      <c r="H5180" s="46"/>
      <c r="I5180" s="46"/>
      <c r="N5180" s="60"/>
    </row>
    <row r="5181" spans="2:14" x14ac:dyDescent="0.25">
      <c r="B5181" s="46"/>
      <c r="G5181" s="60"/>
      <c r="H5181" s="46"/>
      <c r="I5181" s="46"/>
      <c r="N5181" s="60"/>
    </row>
    <row r="5182" spans="2:14" x14ac:dyDescent="0.25">
      <c r="B5182" s="46"/>
      <c r="G5182" s="60"/>
      <c r="H5182" s="46"/>
      <c r="I5182" s="46"/>
      <c r="N5182" s="60"/>
    </row>
    <row r="5183" spans="2:14" x14ac:dyDescent="0.25">
      <c r="B5183" s="46"/>
      <c r="G5183" s="60"/>
      <c r="H5183" s="46"/>
      <c r="I5183" s="46"/>
      <c r="N5183" s="60"/>
    </row>
    <row r="5184" spans="2:14" x14ac:dyDescent="0.25">
      <c r="B5184" s="46"/>
      <c r="G5184" s="60"/>
      <c r="H5184" s="46"/>
      <c r="I5184" s="46"/>
      <c r="N5184" s="60"/>
    </row>
    <row r="5185" spans="2:14" x14ac:dyDescent="0.25">
      <c r="B5185" s="46"/>
      <c r="G5185" s="60"/>
      <c r="H5185" s="46"/>
      <c r="I5185" s="46"/>
      <c r="N5185" s="60"/>
    </row>
    <row r="5186" spans="2:14" x14ac:dyDescent="0.25">
      <c r="B5186" s="46"/>
      <c r="G5186" s="60"/>
      <c r="H5186" s="46"/>
      <c r="I5186" s="46"/>
      <c r="N5186" s="60"/>
    </row>
    <row r="5187" spans="2:14" x14ac:dyDescent="0.25">
      <c r="B5187" s="46"/>
      <c r="G5187" s="60"/>
      <c r="H5187" s="46"/>
      <c r="I5187" s="46"/>
      <c r="N5187" s="60"/>
    </row>
    <row r="5188" spans="2:14" x14ac:dyDescent="0.25">
      <c r="B5188" s="46"/>
      <c r="G5188" s="60"/>
      <c r="H5188" s="46"/>
      <c r="I5188" s="46"/>
      <c r="N5188" s="60"/>
    </row>
    <row r="5189" spans="2:14" x14ac:dyDescent="0.25">
      <c r="B5189" s="46"/>
      <c r="G5189" s="60"/>
      <c r="H5189" s="46"/>
      <c r="I5189" s="46"/>
      <c r="N5189" s="60"/>
    </row>
    <row r="5190" spans="2:14" x14ac:dyDescent="0.25">
      <c r="B5190" s="46"/>
      <c r="G5190" s="60"/>
      <c r="H5190" s="46"/>
      <c r="I5190" s="46"/>
      <c r="N5190" s="60"/>
    </row>
    <row r="5191" spans="2:14" x14ac:dyDescent="0.25">
      <c r="B5191" s="46"/>
      <c r="G5191" s="60"/>
      <c r="H5191" s="46"/>
      <c r="I5191" s="46"/>
      <c r="N5191" s="60"/>
    </row>
    <row r="5192" spans="2:14" x14ac:dyDescent="0.25">
      <c r="B5192" s="46"/>
      <c r="G5192" s="60"/>
      <c r="H5192" s="46"/>
      <c r="I5192" s="46"/>
      <c r="N5192" s="60"/>
    </row>
    <row r="5193" spans="2:14" x14ac:dyDescent="0.25">
      <c r="B5193" s="46"/>
      <c r="G5193" s="60"/>
      <c r="H5193" s="46"/>
      <c r="I5193" s="46"/>
      <c r="N5193" s="60"/>
    </row>
    <row r="5194" spans="2:14" x14ac:dyDescent="0.25">
      <c r="B5194" s="46"/>
      <c r="G5194" s="60"/>
      <c r="H5194" s="46"/>
      <c r="I5194" s="46"/>
      <c r="N5194" s="60"/>
    </row>
    <row r="5195" spans="2:14" x14ac:dyDescent="0.25">
      <c r="B5195" s="46"/>
      <c r="G5195" s="60"/>
      <c r="H5195" s="46"/>
      <c r="I5195" s="46"/>
      <c r="N5195" s="60"/>
    </row>
    <row r="5196" spans="2:14" x14ac:dyDescent="0.25">
      <c r="B5196" s="46"/>
      <c r="G5196" s="60"/>
      <c r="H5196" s="46"/>
      <c r="I5196" s="46"/>
      <c r="N5196" s="60"/>
    </row>
    <row r="5197" spans="2:14" x14ac:dyDescent="0.25">
      <c r="B5197" s="46"/>
      <c r="G5197" s="60"/>
      <c r="H5197" s="46"/>
      <c r="I5197" s="46"/>
      <c r="N5197" s="60"/>
    </row>
    <row r="5198" spans="2:14" x14ac:dyDescent="0.25">
      <c r="B5198" s="46"/>
      <c r="G5198" s="60"/>
      <c r="H5198" s="46"/>
      <c r="I5198" s="46"/>
      <c r="N5198" s="60"/>
    </row>
    <row r="5199" spans="2:14" x14ac:dyDescent="0.25">
      <c r="B5199" s="46"/>
      <c r="G5199" s="60"/>
      <c r="H5199" s="46"/>
      <c r="I5199" s="46"/>
      <c r="N5199" s="60"/>
    </row>
    <row r="5200" spans="2:14" x14ac:dyDescent="0.25">
      <c r="B5200" s="46"/>
      <c r="G5200" s="60"/>
      <c r="H5200" s="46"/>
      <c r="I5200" s="46"/>
      <c r="N5200" s="60"/>
    </row>
    <row r="5201" spans="2:14" x14ac:dyDescent="0.25">
      <c r="B5201" s="46"/>
      <c r="G5201" s="60"/>
      <c r="H5201" s="46"/>
      <c r="I5201" s="46"/>
      <c r="N5201" s="60"/>
    </row>
    <row r="5202" spans="2:14" x14ac:dyDescent="0.25">
      <c r="B5202" s="46"/>
      <c r="G5202" s="60"/>
      <c r="H5202" s="46"/>
      <c r="I5202" s="46"/>
      <c r="N5202" s="60"/>
    </row>
    <row r="5203" spans="2:14" x14ac:dyDescent="0.25">
      <c r="B5203" s="46"/>
      <c r="G5203" s="60"/>
      <c r="H5203" s="46"/>
      <c r="I5203" s="46"/>
      <c r="N5203" s="60"/>
    </row>
    <row r="5204" spans="2:14" x14ac:dyDescent="0.25">
      <c r="B5204" s="46"/>
      <c r="G5204" s="60"/>
      <c r="H5204" s="46"/>
      <c r="I5204" s="46"/>
      <c r="N5204" s="60"/>
    </row>
    <row r="5205" spans="2:14" x14ac:dyDescent="0.25">
      <c r="B5205" s="46"/>
      <c r="G5205" s="60"/>
      <c r="H5205" s="46"/>
      <c r="I5205" s="46"/>
      <c r="N5205" s="60"/>
    </row>
    <row r="5206" spans="2:14" x14ac:dyDescent="0.25">
      <c r="B5206" s="46"/>
      <c r="G5206" s="60"/>
      <c r="H5206" s="46"/>
      <c r="I5206" s="46"/>
      <c r="N5206" s="60"/>
    </row>
    <row r="5207" spans="2:14" x14ac:dyDescent="0.25">
      <c r="B5207" s="46"/>
      <c r="G5207" s="60"/>
      <c r="H5207" s="46"/>
      <c r="I5207" s="46"/>
      <c r="N5207" s="60"/>
    </row>
    <row r="5208" spans="2:14" x14ac:dyDescent="0.25">
      <c r="B5208" s="46"/>
      <c r="G5208" s="60"/>
      <c r="H5208" s="46"/>
      <c r="I5208" s="46"/>
      <c r="N5208" s="60"/>
    </row>
    <row r="5209" spans="2:14" x14ac:dyDescent="0.25">
      <c r="B5209" s="46"/>
      <c r="G5209" s="60"/>
      <c r="H5209" s="46"/>
      <c r="I5209" s="46"/>
      <c r="N5209" s="60"/>
    </row>
    <row r="5210" spans="2:14" x14ac:dyDescent="0.25">
      <c r="B5210" s="46"/>
      <c r="G5210" s="60"/>
      <c r="H5210" s="46"/>
      <c r="I5210" s="46"/>
      <c r="N5210" s="60"/>
    </row>
    <row r="5211" spans="2:14" x14ac:dyDescent="0.25">
      <c r="B5211" s="46"/>
      <c r="G5211" s="60"/>
      <c r="H5211" s="46"/>
      <c r="I5211" s="46"/>
      <c r="N5211" s="60"/>
    </row>
    <row r="5212" spans="2:14" x14ac:dyDescent="0.25">
      <c r="B5212" s="46"/>
      <c r="G5212" s="60"/>
      <c r="H5212" s="46"/>
      <c r="I5212" s="46"/>
      <c r="N5212" s="60"/>
    </row>
    <row r="5213" spans="2:14" x14ac:dyDescent="0.25">
      <c r="B5213" s="46"/>
      <c r="G5213" s="60"/>
      <c r="H5213" s="46"/>
      <c r="I5213" s="46"/>
      <c r="N5213" s="60"/>
    </row>
    <row r="5214" spans="2:14" x14ac:dyDescent="0.25">
      <c r="B5214" s="46"/>
      <c r="G5214" s="60"/>
      <c r="H5214" s="46"/>
      <c r="I5214" s="46"/>
      <c r="N5214" s="60"/>
    </row>
    <row r="5215" spans="2:14" x14ac:dyDescent="0.25">
      <c r="B5215" s="46"/>
      <c r="G5215" s="60"/>
      <c r="H5215" s="46"/>
      <c r="I5215" s="46"/>
      <c r="N5215" s="60"/>
    </row>
    <row r="5216" spans="2:14" x14ac:dyDescent="0.25">
      <c r="B5216" s="46"/>
      <c r="G5216" s="60"/>
      <c r="H5216" s="46"/>
      <c r="I5216" s="46"/>
      <c r="N5216" s="60"/>
    </row>
    <row r="5217" spans="2:14" x14ac:dyDescent="0.25">
      <c r="B5217" s="46"/>
      <c r="G5217" s="60"/>
      <c r="H5217" s="46"/>
      <c r="I5217" s="46"/>
      <c r="N5217" s="60"/>
    </row>
    <row r="5218" spans="2:14" x14ac:dyDescent="0.25">
      <c r="B5218" s="46"/>
      <c r="G5218" s="60"/>
      <c r="H5218" s="46"/>
      <c r="I5218" s="46"/>
      <c r="N5218" s="60"/>
    </row>
    <row r="5219" spans="2:14" x14ac:dyDescent="0.25">
      <c r="B5219" s="46"/>
      <c r="G5219" s="60"/>
      <c r="H5219" s="46"/>
      <c r="I5219" s="46"/>
      <c r="N5219" s="60"/>
    </row>
    <row r="5220" spans="2:14" x14ac:dyDescent="0.25">
      <c r="B5220" s="46"/>
      <c r="G5220" s="60"/>
      <c r="H5220" s="46"/>
      <c r="I5220" s="46"/>
      <c r="N5220" s="60"/>
    </row>
    <row r="5221" spans="2:14" x14ac:dyDescent="0.25">
      <c r="B5221" s="46"/>
      <c r="G5221" s="60"/>
      <c r="H5221" s="46"/>
      <c r="I5221" s="46"/>
      <c r="N5221" s="60"/>
    </row>
    <row r="5222" spans="2:14" x14ac:dyDescent="0.25">
      <c r="B5222" s="46"/>
      <c r="G5222" s="60"/>
      <c r="H5222" s="46"/>
      <c r="I5222" s="46"/>
      <c r="N5222" s="60"/>
    </row>
    <row r="5223" spans="2:14" x14ac:dyDescent="0.25">
      <c r="B5223" s="46"/>
      <c r="G5223" s="60"/>
      <c r="H5223" s="46"/>
      <c r="I5223" s="46"/>
      <c r="N5223" s="60"/>
    </row>
    <row r="5224" spans="2:14" x14ac:dyDescent="0.25">
      <c r="B5224" s="46"/>
      <c r="G5224" s="60"/>
      <c r="H5224" s="46"/>
      <c r="I5224" s="46"/>
      <c r="N5224" s="60"/>
    </row>
    <row r="5225" spans="2:14" x14ac:dyDescent="0.25">
      <c r="B5225" s="46"/>
      <c r="G5225" s="60"/>
      <c r="H5225" s="46"/>
      <c r="I5225" s="46"/>
      <c r="N5225" s="60"/>
    </row>
    <row r="5226" spans="2:14" x14ac:dyDescent="0.25">
      <c r="B5226" s="46"/>
      <c r="G5226" s="60"/>
      <c r="H5226" s="46"/>
      <c r="I5226" s="46"/>
      <c r="N5226" s="60"/>
    </row>
    <row r="5227" spans="2:14" x14ac:dyDescent="0.25">
      <c r="B5227" s="46"/>
      <c r="G5227" s="60"/>
      <c r="H5227" s="46"/>
      <c r="I5227" s="46"/>
      <c r="N5227" s="60"/>
    </row>
    <row r="5228" spans="2:14" x14ac:dyDescent="0.25">
      <c r="B5228" s="46"/>
      <c r="G5228" s="60"/>
      <c r="H5228" s="46"/>
      <c r="I5228" s="46"/>
      <c r="N5228" s="60"/>
    </row>
    <row r="5229" spans="2:14" x14ac:dyDescent="0.25">
      <c r="B5229" s="46"/>
      <c r="G5229" s="60"/>
      <c r="H5229" s="46"/>
      <c r="I5229" s="46"/>
      <c r="N5229" s="60"/>
    </row>
    <row r="5230" spans="2:14" x14ac:dyDescent="0.25">
      <c r="B5230" s="46"/>
      <c r="G5230" s="60"/>
      <c r="H5230" s="46"/>
      <c r="I5230" s="46"/>
      <c r="N5230" s="60"/>
    </row>
    <row r="5231" spans="2:14" x14ac:dyDescent="0.25">
      <c r="B5231" s="46"/>
      <c r="G5231" s="60"/>
      <c r="H5231" s="46"/>
      <c r="I5231" s="46"/>
      <c r="N5231" s="60"/>
    </row>
    <row r="5232" spans="2:14" x14ac:dyDescent="0.25">
      <c r="B5232" s="46"/>
      <c r="G5232" s="60"/>
      <c r="H5232" s="46"/>
      <c r="I5232" s="46"/>
      <c r="N5232" s="60"/>
    </row>
    <row r="5233" spans="2:14" x14ac:dyDescent="0.25">
      <c r="B5233" s="46"/>
      <c r="G5233" s="60"/>
      <c r="H5233" s="46"/>
      <c r="I5233" s="46"/>
      <c r="N5233" s="60"/>
    </row>
    <row r="5234" spans="2:14" x14ac:dyDescent="0.25">
      <c r="B5234" s="46"/>
      <c r="G5234" s="60"/>
      <c r="H5234" s="46"/>
      <c r="I5234" s="46"/>
      <c r="N5234" s="60"/>
    </row>
    <row r="5235" spans="2:14" x14ac:dyDescent="0.25">
      <c r="B5235" s="46"/>
      <c r="G5235" s="60"/>
      <c r="H5235" s="46"/>
      <c r="I5235" s="46"/>
      <c r="N5235" s="60"/>
    </row>
    <row r="5236" spans="2:14" x14ac:dyDescent="0.25">
      <c r="B5236" s="46"/>
      <c r="G5236" s="60"/>
      <c r="H5236" s="46"/>
      <c r="I5236" s="46"/>
      <c r="N5236" s="60"/>
    </row>
    <row r="5237" spans="2:14" x14ac:dyDescent="0.25">
      <c r="B5237" s="46"/>
      <c r="G5237" s="60"/>
      <c r="H5237" s="46"/>
      <c r="I5237" s="46"/>
      <c r="N5237" s="60"/>
    </row>
    <row r="5238" spans="2:14" x14ac:dyDescent="0.25">
      <c r="B5238" s="46"/>
      <c r="G5238" s="60"/>
      <c r="H5238" s="46"/>
      <c r="I5238" s="46"/>
      <c r="N5238" s="60"/>
    </row>
    <row r="5239" spans="2:14" x14ac:dyDescent="0.25">
      <c r="B5239" s="46"/>
      <c r="G5239" s="60"/>
      <c r="H5239" s="46"/>
      <c r="I5239" s="46"/>
      <c r="N5239" s="60"/>
    </row>
    <row r="5240" spans="2:14" x14ac:dyDescent="0.25">
      <c r="B5240" s="46"/>
      <c r="G5240" s="60"/>
      <c r="H5240" s="46"/>
      <c r="I5240" s="46"/>
      <c r="N5240" s="60"/>
    </row>
    <row r="5241" spans="2:14" x14ac:dyDescent="0.25">
      <c r="B5241" s="46"/>
      <c r="G5241" s="60"/>
      <c r="H5241" s="46"/>
      <c r="I5241" s="46"/>
      <c r="N5241" s="60"/>
    </row>
    <row r="5242" spans="2:14" x14ac:dyDescent="0.25">
      <c r="B5242" s="46"/>
      <c r="G5242" s="60"/>
      <c r="H5242" s="46"/>
      <c r="I5242" s="46"/>
      <c r="N5242" s="60"/>
    </row>
    <row r="5243" spans="2:14" x14ac:dyDescent="0.25">
      <c r="B5243" s="46"/>
      <c r="G5243" s="60"/>
      <c r="H5243" s="46"/>
      <c r="I5243" s="46"/>
      <c r="N5243" s="60"/>
    </row>
    <row r="5244" spans="2:14" x14ac:dyDescent="0.25">
      <c r="B5244" s="46"/>
      <c r="G5244" s="60"/>
      <c r="H5244" s="46"/>
      <c r="I5244" s="46"/>
      <c r="N5244" s="60"/>
    </row>
    <row r="5245" spans="2:14" x14ac:dyDescent="0.25">
      <c r="B5245" s="46"/>
      <c r="G5245" s="60"/>
      <c r="H5245" s="46"/>
      <c r="I5245" s="46"/>
      <c r="N5245" s="60"/>
    </row>
    <row r="5246" spans="2:14" x14ac:dyDescent="0.25">
      <c r="B5246" s="46"/>
      <c r="G5246" s="60"/>
      <c r="H5246" s="46"/>
      <c r="I5246" s="46"/>
      <c r="N5246" s="60"/>
    </row>
    <row r="5247" spans="2:14" x14ac:dyDescent="0.25">
      <c r="B5247" s="46"/>
      <c r="G5247" s="60"/>
      <c r="H5247" s="46"/>
      <c r="I5247" s="46"/>
      <c r="N5247" s="60"/>
    </row>
    <row r="5248" spans="2:14" x14ac:dyDescent="0.25">
      <c r="B5248" s="46"/>
      <c r="G5248" s="60"/>
      <c r="H5248" s="46"/>
      <c r="I5248" s="46"/>
      <c r="N5248" s="60"/>
    </row>
    <row r="5249" spans="2:14" x14ac:dyDescent="0.25">
      <c r="B5249" s="46"/>
      <c r="G5249" s="60"/>
      <c r="H5249" s="46"/>
      <c r="I5249" s="46"/>
      <c r="N5249" s="60"/>
    </row>
    <row r="5250" spans="2:14" x14ac:dyDescent="0.25">
      <c r="B5250" s="46"/>
      <c r="G5250" s="60"/>
      <c r="H5250" s="46"/>
      <c r="I5250" s="46"/>
      <c r="N5250" s="60"/>
    </row>
    <row r="5251" spans="2:14" x14ac:dyDescent="0.25">
      <c r="B5251" s="46"/>
      <c r="G5251" s="60"/>
      <c r="H5251" s="46"/>
      <c r="I5251" s="46"/>
      <c r="N5251" s="60"/>
    </row>
    <row r="5252" spans="2:14" x14ac:dyDescent="0.25">
      <c r="B5252" s="46"/>
      <c r="G5252" s="60"/>
      <c r="H5252" s="46"/>
      <c r="I5252" s="46"/>
      <c r="N5252" s="60"/>
    </row>
    <row r="5253" spans="2:14" x14ac:dyDescent="0.25">
      <c r="B5253" s="46"/>
      <c r="G5253" s="60"/>
      <c r="H5253" s="46"/>
      <c r="I5253" s="46"/>
      <c r="N5253" s="60"/>
    </row>
    <row r="5254" spans="2:14" x14ac:dyDescent="0.25">
      <c r="B5254" s="46"/>
      <c r="G5254" s="60"/>
      <c r="H5254" s="46"/>
      <c r="I5254" s="46"/>
      <c r="N5254" s="60"/>
    </row>
    <row r="5255" spans="2:14" x14ac:dyDescent="0.25">
      <c r="B5255" s="46"/>
      <c r="G5255" s="60"/>
      <c r="H5255" s="46"/>
      <c r="I5255" s="46"/>
      <c r="N5255" s="60"/>
    </row>
    <row r="5256" spans="2:14" x14ac:dyDescent="0.25">
      <c r="B5256" s="46"/>
      <c r="G5256" s="60"/>
      <c r="H5256" s="46"/>
      <c r="I5256" s="46"/>
      <c r="N5256" s="60"/>
    </row>
    <row r="5257" spans="2:14" x14ac:dyDescent="0.25">
      <c r="B5257" s="46"/>
      <c r="G5257" s="60"/>
      <c r="H5257" s="46"/>
      <c r="I5257" s="46"/>
      <c r="N5257" s="60"/>
    </row>
    <row r="5258" spans="2:14" x14ac:dyDescent="0.25">
      <c r="B5258" s="46"/>
      <c r="G5258" s="60"/>
      <c r="H5258" s="46"/>
      <c r="I5258" s="46"/>
      <c r="N5258" s="60"/>
    </row>
    <row r="5259" spans="2:14" x14ac:dyDescent="0.25">
      <c r="B5259" s="46"/>
      <c r="G5259" s="60"/>
      <c r="H5259" s="46"/>
      <c r="I5259" s="46"/>
      <c r="N5259" s="60"/>
    </row>
    <row r="5260" spans="2:14" x14ac:dyDescent="0.25">
      <c r="B5260" s="46"/>
      <c r="G5260" s="60"/>
      <c r="H5260" s="46"/>
      <c r="I5260" s="46"/>
      <c r="N5260" s="60"/>
    </row>
    <row r="5261" spans="2:14" x14ac:dyDescent="0.25">
      <c r="B5261" s="46"/>
      <c r="G5261" s="60"/>
      <c r="H5261" s="46"/>
      <c r="I5261" s="46"/>
      <c r="N5261" s="60"/>
    </row>
    <row r="5262" spans="2:14" x14ac:dyDescent="0.25">
      <c r="B5262" s="46"/>
      <c r="G5262" s="60"/>
      <c r="H5262" s="46"/>
      <c r="I5262" s="46"/>
      <c r="N5262" s="60"/>
    </row>
    <row r="5263" spans="2:14" x14ac:dyDescent="0.25">
      <c r="B5263" s="46"/>
      <c r="G5263" s="60"/>
      <c r="H5263" s="46"/>
      <c r="I5263" s="46"/>
      <c r="N5263" s="60"/>
    </row>
    <row r="5264" spans="2:14" x14ac:dyDescent="0.25">
      <c r="B5264" s="46"/>
      <c r="G5264" s="60"/>
      <c r="H5264" s="46"/>
      <c r="I5264" s="46"/>
      <c r="N5264" s="60"/>
    </row>
    <row r="5265" spans="2:14" x14ac:dyDescent="0.25">
      <c r="B5265" s="46"/>
      <c r="G5265" s="60"/>
      <c r="H5265" s="46"/>
      <c r="I5265" s="46"/>
      <c r="N5265" s="60"/>
    </row>
    <row r="5266" spans="2:14" x14ac:dyDescent="0.25">
      <c r="B5266" s="46"/>
      <c r="G5266" s="60"/>
      <c r="H5266" s="46"/>
      <c r="I5266" s="46"/>
      <c r="N5266" s="60"/>
    </row>
    <row r="5267" spans="2:14" x14ac:dyDescent="0.25">
      <c r="B5267" s="46"/>
      <c r="G5267" s="60"/>
      <c r="H5267" s="46"/>
      <c r="I5267" s="46"/>
      <c r="N5267" s="60"/>
    </row>
    <row r="5268" spans="2:14" x14ac:dyDescent="0.25">
      <c r="B5268" s="46"/>
      <c r="G5268" s="60"/>
      <c r="H5268" s="46"/>
      <c r="I5268" s="46"/>
      <c r="N5268" s="60"/>
    </row>
    <row r="5269" spans="2:14" x14ac:dyDescent="0.25">
      <c r="B5269" s="46"/>
      <c r="G5269" s="60"/>
      <c r="H5269" s="46"/>
      <c r="I5269" s="46"/>
      <c r="N5269" s="60"/>
    </row>
    <row r="5270" spans="2:14" x14ac:dyDescent="0.25">
      <c r="B5270" s="46"/>
      <c r="G5270" s="60"/>
      <c r="H5270" s="46"/>
      <c r="I5270" s="46"/>
      <c r="N5270" s="60"/>
    </row>
    <row r="5271" spans="2:14" x14ac:dyDescent="0.25">
      <c r="B5271" s="46"/>
      <c r="G5271" s="60"/>
      <c r="H5271" s="46"/>
      <c r="I5271" s="46"/>
      <c r="N5271" s="60"/>
    </row>
    <row r="5272" spans="2:14" x14ac:dyDescent="0.25">
      <c r="B5272" s="46"/>
      <c r="G5272" s="60"/>
      <c r="H5272" s="46"/>
      <c r="I5272" s="46"/>
      <c r="N5272" s="60"/>
    </row>
    <row r="5273" spans="2:14" x14ac:dyDescent="0.25">
      <c r="B5273" s="46"/>
      <c r="G5273" s="60"/>
      <c r="H5273" s="46"/>
      <c r="I5273" s="46"/>
      <c r="N5273" s="60"/>
    </row>
    <row r="5274" spans="2:14" x14ac:dyDescent="0.25">
      <c r="B5274" s="46"/>
      <c r="G5274" s="60"/>
      <c r="H5274" s="46"/>
      <c r="I5274" s="46"/>
      <c r="N5274" s="60"/>
    </row>
    <row r="5275" spans="2:14" x14ac:dyDescent="0.25">
      <c r="B5275" s="46"/>
      <c r="G5275" s="60"/>
      <c r="H5275" s="46"/>
      <c r="I5275" s="46"/>
      <c r="N5275" s="60"/>
    </row>
    <row r="5276" spans="2:14" x14ac:dyDescent="0.25">
      <c r="B5276" s="46"/>
      <c r="G5276" s="60"/>
      <c r="H5276" s="46"/>
      <c r="I5276" s="46"/>
      <c r="N5276" s="60"/>
    </row>
    <row r="5277" spans="2:14" x14ac:dyDescent="0.25">
      <c r="B5277" s="46"/>
      <c r="G5277" s="60"/>
      <c r="H5277" s="46"/>
      <c r="I5277" s="46"/>
      <c r="N5277" s="60"/>
    </row>
    <row r="5278" spans="2:14" x14ac:dyDescent="0.25">
      <c r="B5278" s="46"/>
      <c r="G5278" s="60"/>
      <c r="H5278" s="46"/>
      <c r="I5278" s="46"/>
      <c r="N5278" s="60"/>
    </row>
    <row r="5279" spans="2:14" x14ac:dyDescent="0.25">
      <c r="B5279" s="46"/>
      <c r="G5279" s="60"/>
      <c r="H5279" s="46"/>
      <c r="I5279" s="46"/>
      <c r="N5279" s="60"/>
    </row>
    <row r="5280" spans="2:14" x14ac:dyDescent="0.25">
      <c r="B5280" s="46"/>
      <c r="G5280" s="60"/>
      <c r="H5280" s="46"/>
      <c r="I5280" s="46"/>
      <c r="N5280" s="60"/>
    </row>
    <row r="5281" spans="2:14" x14ac:dyDescent="0.25">
      <c r="B5281" s="46"/>
      <c r="G5281" s="60"/>
      <c r="H5281" s="46"/>
      <c r="I5281" s="46"/>
      <c r="N5281" s="60"/>
    </row>
    <row r="5282" spans="2:14" x14ac:dyDescent="0.25">
      <c r="B5282" s="46"/>
      <c r="G5282" s="60"/>
      <c r="H5282" s="46"/>
      <c r="I5282" s="46"/>
      <c r="N5282" s="60"/>
    </row>
    <row r="5283" spans="2:14" x14ac:dyDescent="0.25">
      <c r="B5283" s="46"/>
      <c r="G5283" s="60"/>
      <c r="H5283" s="46"/>
      <c r="I5283" s="46"/>
      <c r="N5283" s="60"/>
    </row>
    <row r="5284" spans="2:14" x14ac:dyDescent="0.25">
      <c r="B5284" s="46"/>
      <c r="G5284" s="60"/>
      <c r="H5284" s="46"/>
      <c r="I5284" s="46"/>
      <c r="N5284" s="60"/>
    </row>
    <row r="5285" spans="2:14" x14ac:dyDescent="0.25">
      <c r="B5285" s="46"/>
      <c r="G5285" s="60"/>
      <c r="H5285" s="46"/>
      <c r="I5285" s="46"/>
      <c r="N5285" s="60"/>
    </row>
    <row r="5286" spans="2:14" x14ac:dyDescent="0.25">
      <c r="B5286" s="46"/>
      <c r="G5286" s="60"/>
      <c r="H5286" s="46"/>
      <c r="I5286" s="46"/>
      <c r="N5286" s="60"/>
    </row>
    <row r="5287" spans="2:14" x14ac:dyDescent="0.25">
      <c r="B5287" s="46"/>
      <c r="G5287" s="60"/>
      <c r="H5287" s="46"/>
      <c r="I5287" s="46"/>
      <c r="N5287" s="60"/>
    </row>
    <row r="5288" spans="2:14" x14ac:dyDescent="0.25">
      <c r="B5288" s="46"/>
      <c r="G5288" s="60"/>
      <c r="H5288" s="46"/>
      <c r="I5288" s="46"/>
      <c r="N5288" s="60"/>
    </row>
    <row r="5289" spans="2:14" x14ac:dyDescent="0.25">
      <c r="B5289" s="46"/>
      <c r="G5289" s="60"/>
      <c r="H5289" s="46"/>
      <c r="I5289" s="46"/>
      <c r="N5289" s="60"/>
    </row>
    <row r="5290" spans="2:14" x14ac:dyDescent="0.25">
      <c r="B5290" s="46"/>
      <c r="G5290" s="60"/>
      <c r="H5290" s="46"/>
      <c r="I5290" s="46"/>
      <c r="N5290" s="60"/>
    </row>
    <row r="5291" spans="2:14" x14ac:dyDescent="0.25">
      <c r="B5291" s="46"/>
      <c r="G5291" s="60"/>
      <c r="H5291" s="46"/>
      <c r="I5291" s="46"/>
      <c r="N5291" s="60"/>
    </row>
    <row r="5292" spans="2:14" x14ac:dyDescent="0.25">
      <c r="B5292" s="46"/>
      <c r="G5292" s="60"/>
      <c r="H5292" s="46"/>
      <c r="I5292" s="46"/>
      <c r="N5292" s="60"/>
    </row>
    <row r="5293" spans="2:14" x14ac:dyDescent="0.25">
      <c r="B5293" s="46"/>
      <c r="G5293" s="60"/>
      <c r="H5293" s="46"/>
      <c r="I5293" s="46"/>
      <c r="N5293" s="60"/>
    </row>
    <row r="5294" spans="2:14" x14ac:dyDescent="0.25">
      <c r="B5294" s="46"/>
      <c r="G5294" s="60"/>
      <c r="H5294" s="46"/>
      <c r="I5294" s="46"/>
      <c r="N5294" s="60"/>
    </row>
    <row r="5295" spans="2:14" x14ac:dyDescent="0.25">
      <c r="B5295" s="46"/>
      <c r="G5295" s="60"/>
      <c r="H5295" s="46"/>
      <c r="I5295" s="46"/>
      <c r="N5295" s="60"/>
    </row>
    <row r="5296" spans="2:14" x14ac:dyDescent="0.25">
      <c r="B5296" s="46"/>
      <c r="G5296" s="60"/>
      <c r="H5296" s="46"/>
      <c r="I5296" s="46"/>
      <c r="N5296" s="60"/>
    </row>
    <row r="5297" spans="2:14" x14ac:dyDescent="0.25">
      <c r="B5297" s="46"/>
      <c r="G5297" s="60"/>
      <c r="H5297" s="46"/>
      <c r="I5297" s="46"/>
      <c r="N5297" s="60"/>
    </row>
    <row r="5298" spans="2:14" x14ac:dyDescent="0.25">
      <c r="B5298" s="46"/>
      <c r="G5298" s="60"/>
      <c r="H5298" s="46"/>
      <c r="I5298" s="46"/>
      <c r="N5298" s="60"/>
    </row>
    <row r="5299" spans="2:14" x14ac:dyDescent="0.25">
      <c r="B5299" s="46"/>
      <c r="G5299" s="60"/>
      <c r="H5299" s="46"/>
      <c r="I5299" s="46"/>
      <c r="N5299" s="60"/>
    </row>
    <row r="5300" spans="2:14" x14ac:dyDescent="0.25">
      <c r="B5300" s="46"/>
      <c r="G5300" s="60"/>
      <c r="H5300" s="46"/>
      <c r="I5300" s="46"/>
      <c r="N5300" s="60"/>
    </row>
    <row r="5301" spans="2:14" x14ac:dyDescent="0.25">
      <c r="B5301" s="46"/>
      <c r="G5301" s="60"/>
      <c r="H5301" s="46"/>
      <c r="I5301" s="46"/>
      <c r="N5301" s="60"/>
    </row>
    <row r="5302" spans="2:14" x14ac:dyDescent="0.25">
      <c r="B5302" s="46"/>
      <c r="G5302" s="60"/>
      <c r="H5302" s="46"/>
      <c r="I5302" s="46"/>
      <c r="N5302" s="60"/>
    </row>
    <row r="5303" spans="2:14" x14ac:dyDescent="0.25">
      <c r="B5303" s="46"/>
      <c r="G5303" s="60"/>
      <c r="H5303" s="46"/>
      <c r="I5303" s="46"/>
      <c r="N5303" s="60"/>
    </row>
    <row r="5304" spans="2:14" x14ac:dyDescent="0.25">
      <c r="B5304" s="46"/>
      <c r="G5304" s="60"/>
      <c r="H5304" s="46"/>
      <c r="I5304" s="46"/>
      <c r="N5304" s="60"/>
    </row>
    <row r="5305" spans="2:14" x14ac:dyDescent="0.25">
      <c r="B5305" s="46"/>
      <c r="G5305" s="60"/>
      <c r="H5305" s="46"/>
      <c r="I5305" s="46"/>
      <c r="N5305" s="60"/>
    </row>
    <row r="5306" spans="2:14" x14ac:dyDescent="0.25">
      <c r="B5306" s="46"/>
      <c r="G5306" s="60"/>
      <c r="H5306" s="46"/>
      <c r="I5306" s="46"/>
      <c r="N5306" s="60"/>
    </row>
    <row r="5307" spans="2:14" x14ac:dyDescent="0.25">
      <c r="B5307" s="46"/>
      <c r="G5307" s="60"/>
      <c r="H5307" s="46"/>
      <c r="I5307" s="46"/>
      <c r="N5307" s="60"/>
    </row>
    <row r="5308" spans="2:14" x14ac:dyDescent="0.25">
      <c r="B5308" s="46"/>
      <c r="G5308" s="60"/>
      <c r="H5308" s="46"/>
      <c r="I5308" s="46"/>
      <c r="N5308" s="60"/>
    </row>
    <row r="5309" spans="2:14" x14ac:dyDescent="0.25">
      <c r="B5309" s="46"/>
      <c r="G5309" s="60"/>
      <c r="H5309" s="46"/>
      <c r="I5309" s="46"/>
      <c r="N5309" s="60"/>
    </row>
    <row r="5310" spans="2:14" x14ac:dyDescent="0.25">
      <c r="B5310" s="46"/>
      <c r="G5310" s="60"/>
      <c r="H5310" s="46"/>
      <c r="I5310" s="46"/>
      <c r="N5310" s="60"/>
    </row>
    <row r="5311" spans="2:14" x14ac:dyDescent="0.25">
      <c r="B5311" s="46"/>
      <c r="G5311" s="60"/>
      <c r="H5311" s="46"/>
      <c r="I5311" s="46"/>
      <c r="N5311" s="60"/>
    </row>
    <row r="5312" spans="2:14" x14ac:dyDescent="0.25">
      <c r="B5312" s="46"/>
      <c r="G5312" s="60"/>
      <c r="H5312" s="46"/>
      <c r="I5312" s="46"/>
      <c r="N5312" s="60"/>
    </row>
    <row r="5313" spans="2:14" x14ac:dyDescent="0.25">
      <c r="B5313" s="46"/>
      <c r="G5313" s="60"/>
      <c r="H5313" s="46"/>
      <c r="I5313" s="46"/>
      <c r="N5313" s="60"/>
    </row>
    <row r="5314" spans="2:14" x14ac:dyDescent="0.25">
      <c r="B5314" s="46"/>
      <c r="G5314" s="60"/>
      <c r="H5314" s="46"/>
      <c r="I5314" s="46"/>
      <c r="N5314" s="60"/>
    </row>
    <row r="5315" spans="2:14" x14ac:dyDescent="0.25">
      <c r="B5315" s="46"/>
      <c r="G5315" s="60"/>
      <c r="H5315" s="46"/>
      <c r="I5315" s="46"/>
      <c r="N5315" s="60"/>
    </row>
    <row r="5316" spans="2:14" x14ac:dyDescent="0.25">
      <c r="B5316" s="46"/>
      <c r="G5316" s="60"/>
      <c r="H5316" s="46"/>
      <c r="I5316" s="46"/>
      <c r="N5316" s="60"/>
    </row>
    <row r="5317" spans="2:14" x14ac:dyDescent="0.25">
      <c r="B5317" s="46"/>
      <c r="G5317" s="60"/>
      <c r="H5317" s="46"/>
      <c r="I5317" s="46"/>
      <c r="N5317" s="60"/>
    </row>
    <row r="5318" spans="2:14" x14ac:dyDescent="0.25">
      <c r="B5318" s="46"/>
      <c r="G5318" s="60"/>
      <c r="H5318" s="46"/>
      <c r="I5318" s="46"/>
      <c r="N5318" s="60"/>
    </row>
    <row r="5319" spans="2:14" x14ac:dyDescent="0.25">
      <c r="B5319" s="46"/>
      <c r="G5319" s="60"/>
      <c r="H5319" s="46"/>
      <c r="I5319" s="46"/>
      <c r="N5319" s="60"/>
    </row>
    <row r="5320" spans="2:14" x14ac:dyDescent="0.25">
      <c r="B5320" s="46"/>
      <c r="G5320" s="60"/>
      <c r="H5320" s="46"/>
      <c r="I5320" s="46"/>
      <c r="N5320" s="60"/>
    </row>
    <row r="5321" spans="2:14" x14ac:dyDescent="0.25">
      <c r="B5321" s="46"/>
      <c r="G5321" s="60"/>
      <c r="H5321" s="46"/>
      <c r="I5321" s="46"/>
      <c r="N5321" s="60"/>
    </row>
    <row r="5322" spans="2:14" x14ac:dyDescent="0.25">
      <c r="B5322" s="46"/>
      <c r="G5322" s="60"/>
      <c r="H5322" s="46"/>
      <c r="I5322" s="46"/>
      <c r="N5322" s="60"/>
    </row>
    <row r="5323" spans="2:14" x14ac:dyDescent="0.25">
      <c r="B5323" s="46"/>
      <c r="G5323" s="60"/>
      <c r="H5323" s="46"/>
      <c r="I5323" s="46"/>
      <c r="N5323" s="60"/>
    </row>
    <row r="5324" spans="2:14" x14ac:dyDescent="0.25">
      <c r="B5324" s="46"/>
      <c r="G5324" s="60"/>
      <c r="H5324" s="46"/>
      <c r="I5324" s="46"/>
      <c r="N5324" s="60"/>
    </row>
    <row r="5325" spans="2:14" x14ac:dyDescent="0.25">
      <c r="B5325" s="46"/>
      <c r="G5325" s="60"/>
      <c r="H5325" s="46"/>
      <c r="I5325" s="46"/>
      <c r="N5325" s="60"/>
    </row>
    <row r="5326" spans="2:14" x14ac:dyDescent="0.25">
      <c r="B5326" s="46"/>
      <c r="G5326" s="60"/>
      <c r="H5326" s="46"/>
      <c r="I5326" s="46"/>
      <c r="N5326" s="60"/>
    </row>
    <row r="5327" spans="2:14" x14ac:dyDescent="0.25">
      <c r="B5327" s="46"/>
      <c r="G5327" s="60"/>
      <c r="H5327" s="46"/>
      <c r="I5327" s="46"/>
      <c r="N5327" s="60"/>
    </row>
    <row r="5328" spans="2:14" x14ac:dyDescent="0.25">
      <c r="B5328" s="46"/>
      <c r="G5328" s="60"/>
      <c r="H5328" s="46"/>
      <c r="I5328" s="46"/>
      <c r="N5328" s="60"/>
    </row>
    <row r="5329" spans="2:14" x14ac:dyDescent="0.25">
      <c r="B5329" s="46"/>
      <c r="G5329" s="60"/>
      <c r="H5329" s="46"/>
      <c r="I5329" s="46"/>
      <c r="N5329" s="60"/>
    </row>
    <row r="5330" spans="2:14" x14ac:dyDescent="0.25">
      <c r="B5330" s="46"/>
      <c r="G5330" s="60"/>
      <c r="H5330" s="46"/>
      <c r="I5330" s="46"/>
      <c r="N5330" s="60"/>
    </row>
    <row r="5331" spans="2:14" x14ac:dyDescent="0.25">
      <c r="B5331" s="46"/>
      <c r="G5331" s="60"/>
      <c r="H5331" s="46"/>
      <c r="I5331" s="46"/>
      <c r="N5331" s="60"/>
    </row>
    <row r="5332" spans="2:14" x14ac:dyDescent="0.25">
      <c r="B5332" s="46"/>
      <c r="G5332" s="60"/>
      <c r="H5332" s="46"/>
      <c r="I5332" s="46"/>
      <c r="N5332" s="60"/>
    </row>
    <row r="5333" spans="2:14" x14ac:dyDescent="0.25">
      <c r="B5333" s="46"/>
      <c r="G5333" s="60"/>
      <c r="H5333" s="46"/>
      <c r="I5333" s="46"/>
      <c r="N5333" s="60"/>
    </row>
    <row r="5334" spans="2:14" x14ac:dyDescent="0.25">
      <c r="B5334" s="46"/>
      <c r="G5334" s="60"/>
      <c r="H5334" s="46"/>
      <c r="I5334" s="46"/>
      <c r="N5334" s="60"/>
    </row>
    <row r="5335" spans="2:14" x14ac:dyDescent="0.25">
      <c r="B5335" s="46"/>
      <c r="G5335" s="60"/>
      <c r="H5335" s="46"/>
      <c r="I5335" s="46"/>
      <c r="N5335" s="60"/>
    </row>
    <row r="5336" spans="2:14" x14ac:dyDescent="0.25">
      <c r="B5336" s="46"/>
      <c r="G5336" s="60"/>
      <c r="H5336" s="46"/>
      <c r="I5336" s="46"/>
      <c r="N5336" s="60"/>
    </row>
    <row r="5337" spans="2:14" x14ac:dyDescent="0.25">
      <c r="B5337" s="46"/>
      <c r="G5337" s="60"/>
      <c r="H5337" s="46"/>
      <c r="I5337" s="46"/>
      <c r="N5337" s="60"/>
    </row>
    <row r="5338" spans="2:14" x14ac:dyDescent="0.25">
      <c r="B5338" s="46"/>
      <c r="G5338" s="60"/>
      <c r="H5338" s="46"/>
      <c r="I5338" s="46"/>
      <c r="N5338" s="60"/>
    </row>
    <row r="5339" spans="2:14" x14ac:dyDescent="0.25">
      <c r="B5339" s="46"/>
      <c r="G5339" s="60"/>
      <c r="H5339" s="46"/>
      <c r="I5339" s="46"/>
      <c r="N5339" s="60"/>
    </row>
    <row r="5340" spans="2:14" x14ac:dyDescent="0.25">
      <c r="B5340" s="46"/>
      <c r="G5340" s="60"/>
      <c r="H5340" s="46"/>
      <c r="I5340" s="46"/>
      <c r="N5340" s="60"/>
    </row>
    <row r="5341" spans="2:14" x14ac:dyDescent="0.25">
      <c r="B5341" s="46"/>
      <c r="G5341" s="60"/>
      <c r="H5341" s="46"/>
      <c r="I5341" s="46"/>
      <c r="N5341" s="60"/>
    </row>
    <row r="5342" spans="2:14" x14ac:dyDescent="0.25">
      <c r="B5342" s="46"/>
      <c r="G5342" s="60"/>
      <c r="H5342" s="46"/>
      <c r="I5342" s="46"/>
      <c r="N5342" s="60"/>
    </row>
    <row r="5343" spans="2:14" x14ac:dyDescent="0.25">
      <c r="B5343" s="46"/>
      <c r="G5343" s="60"/>
      <c r="H5343" s="46"/>
      <c r="I5343" s="46"/>
      <c r="N5343" s="60"/>
    </row>
    <row r="5344" spans="2:14" x14ac:dyDescent="0.25">
      <c r="B5344" s="46"/>
      <c r="G5344" s="60"/>
      <c r="H5344" s="46"/>
      <c r="I5344" s="46"/>
      <c r="N5344" s="60"/>
    </row>
    <row r="5345" spans="2:14" x14ac:dyDescent="0.25">
      <c r="B5345" s="46"/>
      <c r="G5345" s="60"/>
      <c r="H5345" s="46"/>
      <c r="I5345" s="46"/>
      <c r="N5345" s="60"/>
    </row>
    <row r="5346" spans="2:14" x14ac:dyDescent="0.25">
      <c r="B5346" s="46"/>
      <c r="G5346" s="60"/>
      <c r="H5346" s="46"/>
      <c r="I5346" s="46"/>
      <c r="N5346" s="60"/>
    </row>
    <row r="5347" spans="2:14" x14ac:dyDescent="0.25">
      <c r="B5347" s="46"/>
      <c r="G5347" s="60"/>
      <c r="H5347" s="46"/>
      <c r="I5347" s="46"/>
      <c r="N5347" s="60"/>
    </row>
    <row r="5348" spans="2:14" x14ac:dyDescent="0.25">
      <c r="B5348" s="46"/>
      <c r="G5348" s="60"/>
      <c r="H5348" s="46"/>
      <c r="I5348" s="46"/>
      <c r="N5348" s="60"/>
    </row>
    <row r="5349" spans="2:14" x14ac:dyDescent="0.25">
      <c r="B5349" s="46"/>
      <c r="G5349" s="60"/>
      <c r="H5349" s="46"/>
      <c r="I5349" s="46"/>
      <c r="N5349" s="60"/>
    </row>
    <row r="5350" spans="2:14" x14ac:dyDescent="0.25">
      <c r="B5350" s="46"/>
      <c r="G5350" s="60"/>
      <c r="H5350" s="46"/>
      <c r="I5350" s="46"/>
      <c r="N5350" s="60"/>
    </row>
    <row r="5351" spans="2:14" x14ac:dyDescent="0.25">
      <c r="B5351" s="46"/>
      <c r="G5351" s="60"/>
      <c r="H5351" s="46"/>
      <c r="I5351" s="46"/>
      <c r="N5351" s="60"/>
    </row>
    <row r="5352" spans="2:14" x14ac:dyDescent="0.25">
      <c r="B5352" s="46"/>
      <c r="G5352" s="60"/>
      <c r="H5352" s="46"/>
      <c r="I5352" s="46"/>
      <c r="N5352" s="60"/>
    </row>
    <row r="5353" spans="2:14" x14ac:dyDescent="0.25">
      <c r="B5353" s="46"/>
      <c r="G5353" s="60"/>
      <c r="H5353" s="46"/>
      <c r="I5353" s="46"/>
      <c r="N5353" s="60"/>
    </row>
    <row r="5354" spans="2:14" x14ac:dyDescent="0.25">
      <c r="B5354" s="46"/>
      <c r="G5354" s="60"/>
      <c r="H5354" s="46"/>
      <c r="I5354" s="46"/>
      <c r="N5354" s="60"/>
    </row>
    <row r="5355" spans="2:14" x14ac:dyDescent="0.25">
      <c r="B5355" s="46"/>
      <c r="G5355" s="60"/>
      <c r="H5355" s="46"/>
      <c r="I5355" s="46"/>
      <c r="N5355" s="60"/>
    </row>
    <row r="5356" spans="2:14" x14ac:dyDescent="0.25">
      <c r="B5356" s="46"/>
      <c r="G5356" s="60"/>
      <c r="H5356" s="46"/>
      <c r="I5356" s="46"/>
      <c r="N5356" s="60"/>
    </row>
    <row r="5357" spans="2:14" x14ac:dyDescent="0.25">
      <c r="B5357" s="46"/>
      <c r="G5357" s="60"/>
      <c r="H5357" s="46"/>
      <c r="I5357" s="46"/>
      <c r="N5357" s="60"/>
    </row>
    <row r="5358" spans="2:14" x14ac:dyDescent="0.25">
      <c r="B5358" s="46"/>
      <c r="G5358" s="60"/>
      <c r="H5358" s="46"/>
      <c r="I5358" s="46"/>
      <c r="N5358" s="60"/>
    </row>
    <row r="5359" spans="2:14" x14ac:dyDescent="0.25">
      <c r="B5359" s="46"/>
      <c r="G5359" s="60"/>
      <c r="H5359" s="46"/>
      <c r="I5359" s="46"/>
      <c r="N5359" s="60"/>
    </row>
    <row r="5360" spans="2:14" x14ac:dyDescent="0.25">
      <c r="B5360" s="46"/>
      <c r="G5360" s="60"/>
      <c r="H5360" s="46"/>
      <c r="I5360" s="46"/>
      <c r="N5360" s="60"/>
    </row>
    <row r="5361" spans="2:14" x14ac:dyDescent="0.25">
      <c r="B5361" s="46"/>
      <c r="G5361" s="60"/>
      <c r="H5361" s="46"/>
      <c r="I5361" s="46"/>
      <c r="N5361" s="60"/>
    </row>
    <row r="5362" spans="2:14" x14ac:dyDescent="0.25">
      <c r="B5362" s="46"/>
      <c r="G5362" s="60"/>
      <c r="H5362" s="46"/>
      <c r="I5362" s="46"/>
      <c r="N5362" s="60"/>
    </row>
    <row r="5363" spans="2:14" x14ac:dyDescent="0.25">
      <c r="B5363" s="46"/>
      <c r="G5363" s="60"/>
      <c r="H5363" s="46"/>
      <c r="I5363" s="46"/>
      <c r="N5363" s="60"/>
    </row>
    <row r="5364" spans="2:14" x14ac:dyDescent="0.25">
      <c r="B5364" s="46"/>
      <c r="G5364" s="60"/>
      <c r="H5364" s="46"/>
      <c r="I5364" s="46"/>
      <c r="N5364" s="60"/>
    </row>
    <row r="5365" spans="2:14" x14ac:dyDescent="0.25">
      <c r="B5365" s="46"/>
      <c r="G5365" s="60"/>
      <c r="H5365" s="46"/>
      <c r="I5365" s="46"/>
      <c r="N5365" s="60"/>
    </row>
    <row r="5366" spans="2:14" x14ac:dyDescent="0.25">
      <c r="B5366" s="46"/>
      <c r="G5366" s="60"/>
      <c r="H5366" s="46"/>
      <c r="I5366" s="46"/>
      <c r="N5366" s="60"/>
    </row>
    <row r="5367" spans="2:14" x14ac:dyDescent="0.25">
      <c r="B5367" s="46"/>
      <c r="G5367" s="60"/>
      <c r="H5367" s="46"/>
      <c r="I5367" s="46"/>
      <c r="N5367" s="60"/>
    </row>
    <row r="5368" spans="2:14" x14ac:dyDescent="0.25">
      <c r="B5368" s="46"/>
      <c r="G5368" s="60"/>
      <c r="H5368" s="46"/>
      <c r="I5368" s="46"/>
      <c r="N5368" s="60"/>
    </row>
    <row r="5369" spans="2:14" x14ac:dyDescent="0.25">
      <c r="B5369" s="46"/>
      <c r="G5369" s="60"/>
      <c r="H5369" s="46"/>
      <c r="I5369" s="46"/>
      <c r="N5369" s="60"/>
    </row>
    <row r="5370" spans="2:14" x14ac:dyDescent="0.25">
      <c r="B5370" s="46"/>
      <c r="G5370" s="60"/>
      <c r="H5370" s="46"/>
      <c r="I5370" s="46"/>
      <c r="N5370" s="60"/>
    </row>
    <row r="5371" spans="2:14" x14ac:dyDescent="0.25">
      <c r="B5371" s="46"/>
      <c r="G5371" s="60"/>
      <c r="H5371" s="46"/>
      <c r="I5371" s="46"/>
      <c r="N5371" s="60"/>
    </row>
    <row r="5372" spans="2:14" x14ac:dyDescent="0.25">
      <c r="B5372" s="46"/>
      <c r="G5372" s="60"/>
      <c r="H5372" s="46"/>
      <c r="I5372" s="46"/>
      <c r="N5372" s="60"/>
    </row>
    <row r="5373" spans="2:14" x14ac:dyDescent="0.25">
      <c r="B5373" s="46"/>
      <c r="G5373" s="60"/>
      <c r="H5373" s="46"/>
      <c r="I5373" s="46"/>
      <c r="N5373" s="60"/>
    </row>
    <row r="5374" spans="2:14" x14ac:dyDescent="0.25">
      <c r="B5374" s="46"/>
      <c r="G5374" s="60"/>
      <c r="H5374" s="46"/>
      <c r="I5374" s="46"/>
      <c r="N5374" s="60"/>
    </row>
    <row r="5375" spans="2:14" x14ac:dyDescent="0.25">
      <c r="B5375" s="46"/>
      <c r="G5375" s="60"/>
      <c r="H5375" s="46"/>
      <c r="I5375" s="46"/>
      <c r="N5375" s="60"/>
    </row>
    <row r="5376" spans="2:14" x14ac:dyDescent="0.25">
      <c r="B5376" s="46"/>
      <c r="G5376" s="60"/>
      <c r="H5376" s="46"/>
      <c r="I5376" s="46"/>
      <c r="N5376" s="60"/>
    </row>
    <row r="5377" spans="2:14" x14ac:dyDescent="0.25">
      <c r="B5377" s="46"/>
      <c r="G5377" s="60"/>
      <c r="H5377" s="46"/>
      <c r="I5377" s="46"/>
      <c r="N5377" s="60"/>
    </row>
    <row r="5378" spans="2:14" x14ac:dyDescent="0.25">
      <c r="B5378" s="46"/>
      <c r="G5378" s="60"/>
      <c r="H5378" s="46"/>
      <c r="I5378" s="46"/>
      <c r="N5378" s="60"/>
    </row>
    <row r="5379" spans="2:14" x14ac:dyDescent="0.25">
      <c r="B5379" s="46"/>
      <c r="G5379" s="60"/>
      <c r="H5379" s="46"/>
      <c r="I5379" s="46"/>
      <c r="N5379" s="60"/>
    </row>
    <row r="5380" spans="2:14" x14ac:dyDescent="0.25">
      <c r="B5380" s="46"/>
      <c r="G5380" s="60"/>
      <c r="H5380" s="46"/>
      <c r="I5380" s="46"/>
      <c r="N5380" s="60"/>
    </row>
    <row r="5381" spans="2:14" x14ac:dyDescent="0.25">
      <c r="B5381" s="46"/>
      <c r="G5381" s="60"/>
      <c r="H5381" s="46"/>
      <c r="I5381" s="46"/>
      <c r="N5381" s="60"/>
    </row>
    <row r="5382" spans="2:14" x14ac:dyDescent="0.25">
      <c r="B5382" s="46"/>
      <c r="G5382" s="60"/>
      <c r="H5382" s="46"/>
      <c r="I5382" s="46"/>
      <c r="N5382" s="60"/>
    </row>
    <row r="5383" spans="2:14" x14ac:dyDescent="0.25">
      <c r="B5383" s="46"/>
      <c r="G5383" s="60"/>
      <c r="H5383" s="46"/>
      <c r="I5383" s="46"/>
      <c r="N5383" s="60"/>
    </row>
    <row r="5384" spans="2:14" x14ac:dyDescent="0.25">
      <c r="B5384" s="46"/>
      <c r="G5384" s="60"/>
      <c r="H5384" s="46"/>
      <c r="I5384" s="46"/>
      <c r="N5384" s="60"/>
    </row>
    <row r="5385" spans="2:14" x14ac:dyDescent="0.25">
      <c r="B5385" s="46"/>
      <c r="G5385" s="60"/>
      <c r="H5385" s="46"/>
      <c r="I5385" s="46"/>
      <c r="N5385" s="60"/>
    </row>
    <row r="5386" spans="2:14" x14ac:dyDescent="0.25">
      <c r="B5386" s="46"/>
      <c r="G5386" s="60"/>
      <c r="H5386" s="46"/>
      <c r="I5386" s="46"/>
      <c r="N5386" s="60"/>
    </row>
    <row r="5387" spans="2:14" x14ac:dyDescent="0.25">
      <c r="B5387" s="46"/>
      <c r="G5387" s="60"/>
      <c r="H5387" s="46"/>
      <c r="I5387" s="46"/>
      <c r="N5387" s="60"/>
    </row>
    <row r="5388" spans="2:14" x14ac:dyDescent="0.25">
      <c r="B5388" s="46"/>
      <c r="G5388" s="60"/>
      <c r="H5388" s="46"/>
      <c r="I5388" s="46"/>
      <c r="N5388" s="60"/>
    </row>
    <row r="5389" spans="2:14" x14ac:dyDescent="0.25">
      <c r="B5389" s="46"/>
      <c r="G5389" s="60"/>
      <c r="H5389" s="46"/>
      <c r="I5389" s="46"/>
      <c r="N5389" s="60"/>
    </row>
    <row r="5390" spans="2:14" x14ac:dyDescent="0.25">
      <c r="B5390" s="46"/>
      <c r="G5390" s="60"/>
      <c r="H5390" s="46"/>
      <c r="I5390" s="46"/>
      <c r="N5390" s="60"/>
    </row>
    <row r="5391" spans="2:14" x14ac:dyDescent="0.25">
      <c r="B5391" s="46"/>
      <c r="G5391" s="60"/>
      <c r="H5391" s="46"/>
      <c r="I5391" s="46"/>
      <c r="N5391" s="60"/>
    </row>
    <row r="5392" spans="2:14" x14ac:dyDescent="0.25">
      <c r="B5392" s="46"/>
      <c r="G5392" s="60"/>
      <c r="H5392" s="46"/>
      <c r="I5392" s="46"/>
      <c r="N5392" s="60"/>
    </row>
    <row r="5393" spans="2:14" x14ac:dyDescent="0.25">
      <c r="B5393" s="46"/>
      <c r="G5393" s="60"/>
      <c r="H5393" s="46"/>
      <c r="I5393" s="46"/>
      <c r="N5393" s="60"/>
    </row>
    <row r="5394" spans="2:14" x14ac:dyDescent="0.25">
      <c r="B5394" s="46"/>
      <c r="G5394" s="60"/>
      <c r="H5394" s="46"/>
      <c r="I5394" s="46"/>
      <c r="N5394" s="60"/>
    </row>
    <row r="5395" spans="2:14" x14ac:dyDescent="0.25">
      <c r="B5395" s="46"/>
      <c r="G5395" s="60"/>
      <c r="H5395" s="46"/>
      <c r="I5395" s="46"/>
      <c r="N5395" s="60"/>
    </row>
    <row r="5396" spans="2:14" x14ac:dyDescent="0.25">
      <c r="B5396" s="46"/>
      <c r="G5396" s="60"/>
      <c r="H5396" s="46"/>
      <c r="I5396" s="46"/>
      <c r="N5396" s="60"/>
    </row>
    <row r="5397" spans="2:14" x14ac:dyDescent="0.25">
      <c r="B5397" s="46"/>
      <c r="G5397" s="60"/>
      <c r="H5397" s="46"/>
      <c r="I5397" s="46"/>
      <c r="N5397" s="60"/>
    </row>
    <row r="5398" spans="2:14" x14ac:dyDescent="0.25">
      <c r="B5398" s="46"/>
      <c r="G5398" s="60"/>
      <c r="H5398" s="46"/>
      <c r="I5398" s="46"/>
      <c r="N5398" s="60"/>
    </row>
    <row r="5399" spans="2:14" x14ac:dyDescent="0.25">
      <c r="B5399" s="46"/>
      <c r="G5399" s="60"/>
      <c r="H5399" s="46"/>
      <c r="I5399" s="46"/>
      <c r="N5399" s="60"/>
    </row>
    <row r="5400" spans="2:14" x14ac:dyDescent="0.25">
      <c r="B5400" s="46"/>
      <c r="G5400" s="60"/>
      <c r="H5400" s="46"/>
      <c r="I5400" s="46"/>
      <c r="N5400" s="60"/>
    </row>
    <row r="5401" spans="2:14" x14ac:dyDescent="0.25">
      <c r="B5401" s="46"/>
      <c r="G5401" s="60"/>
      <c r="H5401" s="46"/>
      <c r="I5401" s="46"/>
      <c r="N5401" s="60"/>
    </row>
    <row r="5402" spans="2:14" x14ac:dyDescent="0.25">
      <c r="B5402" s="46"/>
      <c r="G5402" s="60"/>
      <c r="H5402" s="46"/>
      <c r="I5402" s="46"/>
      <c r="N5402" s="60"/>
    </row>
    <row r="5403" spans="2:14" x14ac:dyDescent="0.25">
      <c r="B5403" s="46"/>
      <c r="G5403" s="60"/>
      <c r="H5403" s="46"/>
      <c r="I5403" s="46"/>
      <c r="N5403" s="60"/>
    </row>
    <row r="5404" spans="2:14" x14ac:dyDescent="0.25">
      <c r="B5404" s="46"/>
      <c r="G5404" s="60"/>
      <c r="H5404" s="46"/>
      <c r="I5404" s="46"/>
      <c r="N5404" s="60"/>
    </row>
    <row r="5405" spans="2:14" x14ac:dyDescent="0.25">
      <c r="B5405" s="46"/>
      <c r="G5405" s="60"/>
      <c r="H5405" s="46"/>
      <c r="I5405" s="46"/>
      <c r="N5405" s="60"/>
    </row>
    <row r="5406" spans="2:14" x14ac:dyDescent="0.25">
      <c r="B5406" s="46"/>
      <c r="G5406" s="60"/>
      <c r="H5406" s="46"/>
      <c r="I5406" s="46"/>
      <c r="N5406" s="60"/>
    </row>
    <row r="5407" spans="2:14" x14ac:dyDescent="0.25">
      <c r="B5407" s="46"/>
      <c r="G5407" s="60"/>
      <c r="H5407" s="46"/>
      <c r="I5407" s="46"/>
      <c r="N5407" s="60"/>
    </row>
    <row r="5408" spans="2:14" x14ac:dyDescent="0.25">
      <c r="B5408" s="46"/>
      <c r="G5408" s="60"/>
      <c r="H5408" s="46"/>
      <c r="I5408" s="46"/>
      <c r="N5408" s="60"/>
    </row>
    <row r="5409" spans="2:14" x14ac:dyDescent="0.25">
      <c r="B5409" s="46"/>
      <c r="G5409" s="60"/>
      <c r="H5409" s="46"/>
      <c r="I5409" s="46"/>
      <c r="N5409" s="60"/>
    </row>
    <row r="5410" spans="2:14" x14ac:dyDescent="0.25">
      <c r="B5410" s="46"/>
      <c r="G5410" s="60"/>
      <c r="H5410" s="46"/>
      <c r="I5410" s="46"/>
      <c r="N5410" s="60"/>
    </row>
    <row r="5411" spans="2:14" x14ac:dyDescent="0.25">
      <c r="B5411" s="46"/>
      <c r="G5411" s="60"/>
      <c r="H5411" s="46"/>
      <c r="I5411" s="46"/>
      <c r="N5411" s="60"/>
    </row>
    <row r="5412" spans="2:14" x14ac:dyDescent="0.25">
      <c r="B5412" s="46"/>
      <c r="G5412" s="60"/>
      <c r="H5412" s="46"/>
      <c r="I5412" s="46"/>
      <c r="N5412" s="60"/>
    </row>
    <row r="5413" spans="2:14" x14ac:dyDescent="0.25">
      <c r="B5413" s="46"/>
      <c r="G5413" s="60"/>
      <c r="H5413" s="46"/>
      <c r="I5413" s="46"/>
      <c r="N5413" s="60"/>
    </row>
    <row r="5414" spans="2:14" x14ac:dyDescent="0.25">
      <c r="B5414" s="46"/>
      <c r="G5414" s="60"/>
      <c r="H5414" s="46"/>
      <c r="I5414" s="46"/>
      <c r="N5414" s="60"/>
    </row>
    <row r="5415" spans="2:14" x14ac:dyDescent="0.25">
      <c r="B5415" s="46"/>
      <c r="G5415" s="60"/>
      <c r="H5415" s="46"/>
      <c r="I5415" s="46"/>
      <c r="N5415" s="60"/>
    </row>
    <row r="5416" spans="2:14" x14ac:dyDescent="0.25">
      <c r="B5416" s="46"/>
      <c r="G5416" s="60"/>
      <c r="H5416" s="46"/>
      <c r="I5416" s="46"/>
      <c r="N5416" s="60"/>
    </row>
    <row r="5417" spans="2:14" x14ac:dyDescent="0.25">
      <c r="B5417" s="46"/>
      <c r="G5417" s="60"/>
      <c r="H5417" s="46"/>
      <c r="I5417" s="46"/>
      <c r="N5417" s="60"/>
    </row>
    <row r="5418" spans="2:14" x14ac:dyDescent="0.25">
      <c r="B5418" s="46"/>
      <c r="G5418" s="60"/>
      <c r="H5418" s="46"/>
      <c r="I5418" s="46"/>
      <c r="N5418" s="60"/>
    </row>
    <row r="5419" spans="2:14" x14ac:dyDescent="0.25">
      <c r="B5419" s="46"/>
      <c r="G5419" s="60"/>
      <c r="H5419" s="46"/>
      <c r="I5419" s="46"/>
      <c r="N5419" s="60"/>
    </row>
    <row r="5420" spans="2:14" x14ac:dyDescent="0.25">
      <c r="B5420" s="46"/>
      <c r="G5420" s="60"/>
      <c r="H5420" s="46"/>
      <c r="I5420" s="46"/>
      <c r="N5420" s="60"/>
    </row>
    <row r="5421" spans="2:14" x14ac:dyDescent="0.25">
      <c r="B5421" s="46"/>
      <c r="G5421" s="60"/>
      <c r="H5421" s="46"/>
      <c r="I5421" s="46"/>
      <c r="N5421" s="60"/>
    </row>
    <row r="5422" spans="2:14" x14ac:dyDescent="0.25">
      <c r="B5422" s="46"/>
      <c r="G5422" s="60"/>
      <c r="H5422" s="46"/>
      <c r="I5422" s="46"/>
      <c r="N5422" s="60"/>
    </row>
    <row r="5423" spans="2:14" x14ac:dyDescent="0.25">
      <c r="B5423" s="46"/>
      <c r="G5423" s="60"/>
      <c r="H5423" s="46"/>
      <c r="I5423" s="46"/>
      <c r="N5423" s="60"/>
    </row>
    <row r="5424" spans="2:14" x14ac:dyDescent="0.25">
      <c r="B5424" s="46"/>
      <c r="G5424" s="60"/>
      <c r="H5424" s="46"/>
      <c r="I5424" s="46"/>
      <c r="N5424" s="60"/>
    </row>
    <row r="5425" spans="2:14" x14ac:dyDescent="0.25">
      <c r="B5425" s="46"/>
      <c r="G5425" s="60"/>
      <c r="H5425" s="46"/>
      <c r="I5425" s="46"/>
      <c r="N5425" s="60"/>
    </row>
    <row r="5426" spans="2:14" x14ac:dyDescent="0.25">
      <c r="B5426" s="46"/>
      <c r="G5426" s="60"/>
      <c r="H5426" s="46"/>
      <c r="I5426" s="46"/>
      <c r="N5426" s="60"/>
    </row>
    <row r="5427" spans="2:14" x14ac:dyDescent="0.25">
      <c r="B5427" s="46"/>
      <c r="G5427" s="60"/>
      <c r="H5427" s="46"/>
      <c r="I5427" s="46"/>
      <c r="N5427" s="60"/>
    </row>
    <row r="5428" spans="2:14" x14ac:dyDescent="0.25">
      <c r="B5428" s="46"/>
      <c r="G5428" s="60"/>
      <c r="H5428" s="46"/>
      <c r="I5428" s="46"/>
      <c r="N5428" s="60"/>
    </row>
    <row r="5429" spans="2:14" x14ac:dyDescent="0.25">
      <c r="B5429" s="46"/>
      <c r="G5429" s="60"/>
      <c r="H5429" s="46"/>
      <c r="I5429" s="46"/>
      <c r="N5429" s="60"/>
    </row>
    <row r="5430" spans="2:14" x14ac:dyDescent="0.25">
      <c r="B5430" s="46"/>
      <c r="G5430" s="60"/>
      <c r="H5430" s="46"/>
      <c r="I5430" s="46"/>
      <c r="N5430" s="60"/>
    </row>
    <row r="5431" spans="2:14" x14ac:dyDescent="0.25">
      <c r="B5431" s="46"/>
      <c r="G5431" s="60"/>
      <c r="H5431" s="46"/>
      <c r="I5431" s="46"/>
      <c r="N5431" s="60"/>
    </row>
    <row r="5432" spans="2:14" x14ac:dyDescent="0.25">
      <c r="B5432" s="46"/>
      <c r="G5432" s="60"/>
      <c r="H5432" s="46"/>
      <c r="I5432" s="46"/>
      <c r="N5432" s="60"/>
    </row>
    <row r="5433" spans="2:14" x14ac:dyDescent="0.25">
      <c r="B5433" s="46"/>
      <c r="G5433" s="60"/>
      <c r="H5433" s="46"/>
      <c r="I5433" s="46"/>
      <c r="N5433" s="60"/>
    </row>
    <row r="5434" spans="2:14" x14ac:dyDescent="0.25">
      <c r="B5434" s="46"/>
      <c r="G5434" s="60"/>
      <c r="H5434" s="46"/>
      <c r="I5434" s="46"/>
      <c r="N5434" s="60"/>
    </row>
    <row r="5435" spans="2:14" x14ac:dyDescent="0.25">
      <c r="B5435" s="46"/>
      <c r="G5435" s="60"/>
      <c r="H5435" s="46"/>
      <c r="I5435" s="46"/>
      <c r="N5435" s="60"/>
    </row>
    <row r="5436" spans="2:14" x14ac:dyDescent="0.25">
      <c r="B5436" s="46"/>
      <c r="G5436" s="60"/>
      <c r="H5436" s="46"/>
      <c r="I5436" s="46"/>
      <c r="N5436" s="60"/>
    </row>
    <row r="5437" spans="2:14" x14ac:dyDescent="0.25">
      <c r="B5437" s="46"/>
      <c r="G5437" s="60"/>
      <c r="H5437" s="46"/>
      <c r="I5437" s="46"/>
      <c r="N5437" s="60"/>
    </row>
    <row r="5438" spans="2:14" x14ac:dyDescent="0.25">
      <c r="B5438" s="46"/>
      <c r="G5438" s="60"/>
      <c r="H5438" s="46"/>
      <c r="I5438" s="46"/>
      <c r="N5438" s="60"/>
    </row>
    <row r="5439" spans="2:14" x14ac:dyDescent="0.25">
      <c r="B5439" s="46"/>
      <c r="G5439" s="60"/>
      <c r="H5439" s="46"/>
      <c r="I5439" s="46"/>
      <c r="N5439" s="60"/>
    </row>
    <row r="5440" spans="2:14" x14ac:dyDescent="0.25">
      <c r="B5440" s="46"/>
      <c r="G5440" s="60"/>
      <c r="H5440" s="46"/>
      <c r="I5440" s="46"/>
      <c r="N5440" s="60"/>
    </row>
    <row r="5441" spans="2:14" x14ac:dyDescent="0.25">
      <c r="B5441" s="46"/>
      <c r="G5441" s="60"/>
      <c r="H5441" s="46"/>
      <c r="I5441" s="46"/>
      <c r="N5441" s="60"/>
    </row>
    <row r="5442" spans="2:14" x14ac:dyDescent="0.25">
      <c r="B5442" s="46"/>
      <c r="G5442" s="60"/>
      <c r="H5442" s="46"/>
      <c r="I5442" s="46"/>
      <c r="N5442" s="60"/>
    </row>
    <row r="5443" spans="2:14" x14ac:dyDescent="0.25">
      <c r="B5443" s="46"/>
      <c r="G5443" s="60"/>
      <c r="H5443" s="46"/>
      <c r="I5443" s="46"/>
      <c r="N5443" s="60"/>
    </row>
    <row r="5444" spans="2:14" x14ac:dyDescent="0.25">
      <c r="B5444" s="46"/>
      <c r="G5444" s="60"/>
      <c r="H5444" s="46"/>
      <c r="I5444" s="46"/>
      <c r="N5444" s="60"/>
    </row>
    <row r="5445" spans="2:14" x14ac:dyDescent="0.25">
      <c r="B5445" s="46"/>
      <c r="G5445" s="60"/>
      <c r="H5445" s="46"/>
      <c r="I5445" s="46"/>
      <c r="N5445" s="60"/>
    </row>
    <row r="5446" spans="2:14" x14ac:dyDescent="0.25">
      <c r="B5446" s="46"/>
      <c r="G5446" s="60"/>
      <c r="H5446" s="46"/>
      <c r="I5446" s="46"/>
      <c r="N5446" s="60"/>
    </row>
    <row r="5447" spans="2:14" x14ac:dyDescent="0.25">
      <c r="B5447" s="46"/>
      <c r="G5447" s="60"/>
      <c r="H5447" s="46"/>
      <c r="I5447" s="46"/>
      <c r="N5447" s="60"/>
    </row>
    <row r="5448" spans="2:14" x14ac:dyDescent="0.25">
      <c r="B5448" s="46"/>
      <c r="G5448" s="60"/>
      <c r="H5448" s="46"/>
      <c r="I5448" s="46"/>
      <c r="N5448" s="60"/>
    </row>
    <row r="5449" spans="2:14" x14ac:dyDescent="0.25">
      <c r="B5449" s="46"/>
      <c r="G5449" s="60"/>
      <c r="H5449" s="46"/>
      <c r="I5449" s="46"/>
      <c r="N5449" s="60"/>
    </row>
    <row r="5450" spans="2:14" x14ac:dyDescent="0.25">
      <c r="B5450" s="46"/>
      <c r="G5450" s="60"/>
      <c r="H5450" s="46"/>
      <c r="I5450" s="46"/>
      <c r="N5450" s="60"/>
    </row>
    <row r="5451" spans="2:14" x14ac:dyDescent="0.25">
      <c r="B5451" s="46"/>
      <c r="G5451" s="60"/>
      <c r="H5451" s="46"/>
      <c r="I5451" s="46"/>
      <c r="N5451" s="60"/>
    </row>
    <row r="5452" spans="2:14" x14ac:dyDescent="0.25">
      <c r="B5452" s="46"/>
      <c r="G5452" s="60"/>
      <c r="H5452" s="46"/>
      <c r="I5452" s="46"/>
      <c r="N5452" s="60"/>
    </row>
    <row r="5453" spans="2:14" x14ac:dyDescent="0.25">
      <c r="B5453" s="46"/>
      <c r="G5453" s="60"/>
      <c r="H5453" s="46"/>
      <c r="I5453" s="46"/>
      <c r="N5453" s="60"/>
    </row>
    <row r="5454" spans="2:14" x14ac:dyDescent="0.25">
      <c r="B5454" s="46"/>
      <c r="G5454" s="60"/>
      <c r="H5454" s="46"/>
      <c r="I5454" s="46"/>
      <c r="N5454" s="60"/>
    </row>
    <row r="5455" spans="2:14" x14ac:dyDescent="0.25">
      <c r="B5455" s="46"/>
      <c r="G5455" s="60"/>
      <c r="H5455" s="46"/>
      <c r="I5455" s="46"/>
      <c r="N5455" s="60"/>
    </row>
    <row r="5456" spans="2:14" x14ac:dyDescent="0.25">
      <c r="B5456" s="46"/>
      <c r="G5456" s="60"/>
      <c r="H5456" s="46"/>
      <c r="I5456" s="46"/>
      <c r="N5456" s="60"/>
    </row>
    <row r="5457" spans="2:14" x14ac:dyDescent="0.25">
      <c r="B5457" s="46"/>
      <c r="G5457" s="60"/>
      <c r="H5457" s="46"/>
      <c r="I5457" s="46"/>
      <c r="N5457" s="60"/>
    </row>
    <row r="5458" spans="2:14" x14ac:dyDescent="0.25">
      <c r="B5458" s="46"/>
      <c r="G5458" s="60"/>
      <c r="H5458" s="46"/>
      <c r="I5458" s="46"/>
      <c r="N5458" s="60"/>
    </row>
    <row r="5459" spans="2:14" x14ac:dyDescent="0.25">
      <c r="B5459" s="46"/>
      <c r="G5459" s="60"/>
      <c r="H5459" s="46"/>
      <c r="I5459" s="46"/>
      <c r="N5459" s="60"/>
    </row>
    <row r="5460" spans="2:14" x14ac:dyDescent="0.25">
      <c r="B5460" s="46"/>
      <c r="G5460" s="60"/>
      <c r="H5460" s="46"/>
      <c r="I5460" s="46"/>
      <c r="N5460" s="60"/>
    </row>
    <row r="5461" spans="2:14" x14ac:dyDescent="0.25">
      <c r="B5461" s="46"/>
      <c r="G5461" s="60"/>
      <c r="H5461" s="46"/>
      <c r="I5461" s="46"/>
      <c r="N5461" s="60"/>
    </row>
    <row r="5462" spans="2:14" x14ac:dyDescent="0.25">
      <c r="B5462" s="46"/>
      <c r="G5462" s="60"/>
      <c r="H5462" s="46"/>
      <c r="I5462" s="46"/>
      <c r="N5462" s="60"/>
    </row>
    <row r="5463" spans="2:14" x14ac:dyDescent="0.25">
      <c r="B5463" s="46"/>
      <c r="G5463" s="60"/>
      <c r="H5463" s="46"/>
      <c r="I5463" s="46"/>
      <c r="N5463" s="60"/>
    </row>
    <row r="5464" spans="2:14" x14ac:dyDescent="0.25">
      <c r="B5464" s="46"/>
      <c r="G5464" s="60"/>
      <c r="H5464" s="46"/>
      <c r="I5464" s="46"/>
      <c r="N5464" s="60"/>
    </row>
    <row r="5465" spans="2:14" x14ac:dyDescent="0.25">
      <c r="B5465" s="46"/>
      <c r="G5465" s="60"/>
      <c r="H5465" s="46"/>
      <c r="I5465" s="46"/>
      <c r="N5465" s="60"/>
    </row>
    <row r="5466" spans="2:14" x14ac:dyDescent="0.25">
      <c r="B5466" s="46"/>
      <c r="G5466" s="60"/>
      <c r="H5466" s="46"/>
      <c r="I5466" s="46"/>
      <c r="N5466" s="60"/>
    </row>
    <row r="5467" spans="2:14" x14ac:dyDescent="0.25">
      <c r="B5467" s="46"/>
      <c r="G5467" s="60"/>
      <c r="H5467" s="46"/>
      <c r="I5467" s="46"/>
      <c r="N5467" s="60"/>
    </row>
    <row r="5468" spans="2:14" x14ac:dyDescent="0.25">
      <c r="B5468" s="46"/>
      <c r="G5468" s="60"/>
      <c r="H5468" s="46"/>
      <c r="I5468" s="46"/>
      <c r="N5468" s="60"/>
    </row>
    <row r="5469" spans="2:14" x14ac:dyDescent="0.25">
      <c r="B5469" s="46"/>
      <c r="G5469" s="60"/>
      <c r="H5469" s="46"/>
      <c r="I5469" s="46"/>
      <c r="N5469" s="60"/>
    </row>
    <row r="5470" spans="2:14" x14ac:dyDescent="0.25">
      <c r="B5470" s="46"/>
      <c r="G5470" s="60"/>
      <c r="H5470" s="46"/>
      <c r="I5470" s="46"/>
      <c r="N5470" s="60"/>
    </row>
    <row r="5471" spans="2:14" x14ac:dyDescent="0.25">
      <c r="B5471" s="46"/>
      <c r="G5471" s="60"/>
      <c r="H5471" s="46"/>
      <c r="I5471" s="46"/>
      <c r="N5471" s="60"/>
    </row>
    <row r="5472" spans="2:14" x14ac:dyDescent="0.25">
      <c r="B5472" s="46"/>
      <c r="G5472" s="60"/>
      <c r="H5472" s="46"/>
      <c r="I5472" s="46"/>
      <c r="N5472" s="60"/>
    </row>
    <row r="5473" spans="2:14" x14ac:dyDescent="0.25">
      <c r="B5473" s="46"/>
      <c r="G5473" s="60"/>
      <c r="H5473" s="46"/>
      <c r="I5473" s="46"/>
      <c r="N5473" s="60"/>
    </row>
    <row r="5474" spans="2:14" x14ac:dyDescent="0.25">
      <c r="B5474" s="46"/>
      <c r="G5474" s="60"/>
      <c r="H5474" s="46"/>
      <c r="I5474" s="46"/>
      <c r="N5474" s="60"/>
    </row>
    <row r="5475" spans="2:14" x14ac:dyDescent="0.25">
      <c r="B5475" s="46"/>
      <c r="G5475" s="60"/>
      <c r="H5475" s="46"/>
      <c r="I5475" s="46"/>
      <c r="N5475" s="60"/>
    </row>
    <row r="5476" spans="2:14" x14ac:dyDescent="0.25">
      <c r="B5476" s="46"/>
      <c r="G5476" s="60"/>
      <c r="H5476" s="46"/>
      <c r="I5476" s="46"/>
      <c r="N5476" s="60"/>
    </row>
    <row r="5477" spans="2:14" x14ac:dyDescent="0.25">
      <c r="B5477" s="46"/>
      <c r="G5477" s="60"/>
      <c r="H5477" s="46"/>
      <c r="I5477" s="46"/>
      <c r="N5477" s="60"/>
    </row>
    <row r="5478" spans="2:14" x14ac:dyDescent="0.25">
      <c r="B5478" s="46"/>
      <c r="G5478" s="60"/>
      <c r="H5478" s="46"/>
      <c r="I5478" s="46"/>
      <c r="N5478" s="60"/>
    </row>
    <row r="5479" spans="2:14" x14ac:dyDescent="0.25">
      <c r="B5479" s="46"/>
      <c r="G5479" s="60"/>
      <c r="H5479" s="46"/>
      <c r="I5479" s="46"/>
      <c r="N5479" s="60"/>
    </row>
    <row r="5480" spans="2:14" x14ac:dyDescent="0.25">
      <c r="B5480" s="46"/>
      <c r="G5480" s="60"/>
      <c r="H5480" s="46"/>
      <c r="I5480" s="46"/>
      <c r="N5480" s="60"/>
    </row>
    <row r="5481" spans="2:14" x14ac:dyDescent="0.25">
      <c r="B5481" s="46"/>
      <c r="G5481" s="60"/>
      <c r="H5481" s="46"/>
      <c r="I5481" s="46"/>
      <c r="N5481" s="60"/>
    </row>
    <row r="5482" spans="2:14" x14ac:dyDescent="0.25">
      <c r="B5482" s="46"/>
      <c r="G5482" s="60"/>
      <c r="H5482" s="46"/>
      <c r="I5482" s="46"/>
      <c r="N5482" s="60"/>
    </row>
    <row r="5483" spans="2:14" x14ac:dyDescent="0.25">
      <c r="B5483" s="46"/>
      <c r="G5483" s="60"/>
      <c r="H5483" s="46"/>
      <c r="I5483" s="46"/>
      <c r="N5483" s="60"/>
    </row>
    <row r="5484" spans="2:14" x14ac:dyDescent="0.25">
      <c r="B5484" s="46"/>
      <c r="G5484" s="60"/>
      <c r="H5484" s="46"/>
      <c r="I5484" s="46"/>
      <c r="N5484" s="60"/>
    </row>
    <row r="5485" spans="2:14" x14ac:dyDescent="0.25">
      <c r="B5485" s="46"/>
      <c r="G5485" s="60"/>
      <c r="H5485" s="46"/>
      <c r="I5485" s="46"/>
      <c r="N5485" s="60"/>
    </row>
    <row r="5486" spans="2:14" x14ac:dyDescent="0.25">
      <c r="B5486" s="46"/>
      <c r="G5486" s="60"/>
      <c r="H5486" s="46"/>
      <c r="I5486" s="46"/>
      <c r="N5486" s="60"/>
    </row>
    <row r="5487" spans="2:14" x14ac:dyDescent="0.25">
      <c r="B5487" s="46"/>
      <c r="G5487" s="60"/>
      <c r="H5487" s="46"/>
      <c r="I5487" s="46"/>
      <c r="N5487" s="60"/>
    </row>
    <row r="5488" spans="2:14" x14ac:dyDescent="0.25">
      <c r="B5488" s="46"/>
      <c r="G5488" s="60"/>
      <c r="H5488" s="46"/>
      <c r="I5488" s="46"/>
      <c r="N5488" s="60"/>
    </row>
    <row r="5489" spans="2:14" x14ac:dyDescent="0.25">
      <c r="B5489" s="46"/>
      <c r="G5489" s="60"/>
      <c r="H5489" s="46"/>
      <c r="I5489" s="46"/>
      <c r="N5489" s="60"/>
    </row>
    <row r="5490" spans="2:14" x14ac:dyDescent="0.25">
      <c r="B5490" s="46"/>
      <c r="G5490" s="60"/>
      <c r="H5490" s="46"/>
      <c r="I5490" s="46"/>
      <c r="N5490" s="60"/>
    </row>
    <row r="5491" spans="2:14" x14ac:dyDescent="0.25">
      <c r="B5491" s="46"/>
      <c r="G5491" s="60"/>
      <c r="H5491" s="46"/>
      <c r="I5491" s="46"/>
      <c r="N5491" s="60"/>
    </row>
    <row r="5492" spans="2:14" x14ac:dyDescent="0.25">
      <c r="B5492" s="46"/>
      <c r="G5492" s="60"/>
      <c r="H5492" s="46"/>
      <c r="I5492" s="46"/>
      <c r="N5492" s="60"/>
    </row>
    <row r="5493" spans="2:14" x14ac:dyDescent="0.25">
      <c r="B5493" s="46"/>
      <c r="G5493" s="60"/>
      <c r="H5493" s="46"/>
      <c r="I5493" s="46"/>
      <c r="N5493" s="60"/>
    </row>
    <row r="5494" spans="2:14" x14ac:dyDescent="0.25">
      <c r="B5494" s="46"/>
      <c r="G5494" s="60"/>
      <c r="H5494" s="46"/>
      <c r="I5494" s="46"/>
      <c r="N5494" s="60"/>
    </row>
    <row r="5495" spans="2:14" x14ac:dyDescent="0.25">
      <c r="B5495" s="46"/>
      <c r="G5495" s="60"/>
      <c r="H5495" s="46"/>
      <c r="I5495" s="46"/>
      <c r="N5495" s="60"/>
    </row>
    <row r="5496" spans="2:14" x14ac:dyDescent="0.25">
      <c r="B5496" s="46"/>
      <c r="G5496" s="60"/>
      <c r="H5496" s="46"/>
      <c r="I5496" s="46"/>
      <c r="N5496" s="60"/>
    </row>
    <row r="5497" spans="2:14" x14ac:dyDescent="0.25">
      <c r="B5497" s="46"/>
      <c r="G5497" s="60"/>
      <c r="H5497" s="46"/>
      <c r="I5497" s="46"/>
      <c r="N5497" s="60"/>
    </row>
    <row r="5498" spans="2:14" x14ac:dyDescent="0.25">
      <c r="B5498" s="46"/>
      <c r="G5498" s="60"/>
      <c r="H5498" s="46"/>
      <c r="I5498" s="46"/>
      <c r="N5498" s="60"/>
    </row>
    <row r="5499" spans="2:14" x14ac:dyDescent="0.25">
      <c r="B5499" s="46"/>
      <c r="G5499" s="60"/>
      <c r="H5499" s="46"/>
      <c r="I5499" s="46"/>
      <c r="N5499" s="60"/>
    </row>
    <row r="5500" spans="2:14" x14ac:dyDescent="0.25">
      <c r="B5500" s="46"/>
      <c r="G5500" s="60"/>
      <c r="H5500" s="46"/>
      <c r="I5500" s="46"/>
      <c r="N5500" s="60"/>
    </row>
    <row r="5501" spans="2:14" x14ac:dyDescent="0.25">
      <c r="B5501" s="46"/>
      <c r="G5501" s="60"/>
      <c r="H5501" s="46"/>
      <c r="I5501" s="46"/>
      <c r="N5501" s="60"/>
    </row>
    <row r="5502" spans="2:14" x14ac:dyDescent="0.25">
      <c r="B5502" s="46"/>
      <c r="G5502" s="60"/>
      <c r="H5502" s="46"/>
      <c r="I5502" s="46"/>
      <c r="N5502" s="60"/>
    </row>
    <row r="5503" spans="2:14" x14ac:dyDescent="0.25">
      <c r="B5503" s="46"/>
      <c r="G5503" s="60"/>
      <c r="H5503" s="46"/>
      <c r="I5503" s="46"/>
      <c r="N5503" s="60"/>
    </row>
    <row r="5504" spans="2:14" x14ac:dyDescent="0.25">
      <c r="B5504" s="46"/>
      <c r="G5504" s="60"/>
      <c r="H5504" s="46"/>
      <c r="I5504" s="46"/>
      <c r="N5504" s="60"/>
    </row>
    <row r="5505" spans="2:14" x14ac:dyDescent="0.25">
      <c r="B5505" s="46"/>
      <c r="G5505" s="60"/>
      <c r="H5505" s="46"/>
      <c r="I5505" s="46"/>
      <c r="N5505" s="60"/>
    </row>
    <row r="5506" spans="2:14" x14ac:dyDescent="0.25">
      <c r="B5506" s="46"/>
      <c r="G5506" s="60"/>
      <c r="H5506" s="46"/>
      <c r="I5506" s="46"/>
      <c r="N5506" s="60"/>
    </row>
    <row r="5507" spans="2:14" x14ac:dyDescent="0.25">
      <c r="B5507" s="46"/>
      <c r="G5507" s="60"/>
      <c r="H5507" s="46"/>
      <c r="I5507" s="46"/>
      <c r="N5507" s="60"/>
    </row>
    <row r="5508" spans="2:14" x14ac:dyDescent="0.25">
      <c r="B5508" s="46"/>
      <c r="G5508" s="60"/>
      <c r="H5508" s="46"/>
      <c r="I5508" s="46"/>
      <c r="N5508" s="60"/>
    </row>
    <row r="5509" spans="2:14" x14ac:dyDescent="0.25">
      <c r="B5509" s="46"/>
      <c r="G5509" s="60"/>
      <c r="H5509" s="46"/>
      <c r="I5509" s="46"/>
      <c r="N5509" s="60"/>
    </row>
    <row r="5510" spans="2:14" x14ac:dyDescent="0.25">
      <c r="B5510" s="46"/>
      <c r="G5510" s="60"/>
      <c r="H5510" s="46"/>
      <c r="I5510" s="46"/>
      <c r="N5510" s="60"/>
    </row>
    <row r="5511" spans="2:14" x14ac:dyDescent="0.25">
      <c r="B5511" s="46"/>
      <c r="G5511" s="60"/>
      <c r="H5511" s="46"/>
      <c r="I5511" s="46"/>
      <c r="N5511" s="60"/>
    </row>
    <row r="5512" spans="2:14" x14ac:dyDescent="0.25">
      <c r="B5512" s="46"/>
      <c r="G5512" s="60"/>
      <c r="H5512" s="46"/>
      <c r="I5512" s="46"/>
      <c r="N5512" s="60"/>
    </row>
    <row r="5513" spans="2:14" x14ac:dyDescent="0.25">
      <c r="B5513" s="46"/>
      <c r="G5513" s="60"/>
      <c r="H5513" s="46"/>
      <c r="I5513" s="46"/>
      <c r="N5513" s="60"/>
    </row>
    <row r="5514" spans="2:14" x14ac:dyDescent="0.25">
      <c r="B5514" s="46"/>
      <c r="G5514" s="60"/>
      <c r="H5514" s="46"/>
      <c r="I5514" s="46"/>
      <c r="N5514" s="60"/>
    </row>
    <row r="5515" spans="2:14" x14ac:dyDescent="0.25">
      <c r="B5515" s="46"/>
      <c r="G5515" s="60"/>
      <c r="H5515" s="46"/>
      <c r="I5515" s="46"/>
      <c r="N5515" s="60"/>
    </row>
    <row r="5516" spans="2:14" x14ac:dyDescent="0.25">
      <c r="B5516" s="46"/>
      <c r="G5516" s="60"/>
      <c r="H5516" s="46"/>
      <c r="I5516" s="46"/>
      <c r="N5516" s="60"/>
    </row>
    <row r="5517" spans="2:14" x14ac:dyDescent="0.25">
      <c r="B5517" s="46"/>
      <c r="G5517" s="60"/>
      <c r="H5517" s="46"/>
      <c r="I5517" s="46"/>
      <c r="N5517" s="60"/>
    </row>
    <row r="5518" spans="2:14" x14ac:dyDescent="0.25">
      <c r="B5518" s="46"/>
      <c r="G5518" s="60"/>
      <c r="H5518" s="46"/>
      <c r="I5518" s="46"/>
      <c r="N5518" s="60"/>
    </row>
    <row r="5519" spans="2:14" x14ac:dyDescent="0.25">
      <c r="B5519" s="46"/>
      <c r="G5519" s="60"/>
      <c r="H5519" s="46"/>
      <c r="I5519" s="46"/>
      <c r="N5519" s="60"/>
    </row>
    <row r="5520" spans="2:14" x14ac:dyDescent="0.25">
      <c r="B5520" s="46"/>
      <c r="G5520" s="60"/>
      <c r="H5520" s="46"/>
      <c r="I5520" s="46"/>
      <c r="N5520" s="60"/>
    </row>
    <row r="5521" spans="2:14" x14ac:dyDescent="0.25">
      <c r="B5521" s="46"/>
      <c r="G5521" s="60"/>
      <c r="H5521" s="46"/>
      <c r="I5521" s="46"/>
      <c r="N5521" s="60"/>
    </row>
    <row r="5522" spans="2:14" x14ac:dyDescent="0.25">
      <c r="B5522" s="46"/>
      <c r="G5522" s="60"/>
      <c r="H5522" s="46"/>
      <c r="I5522" s="46"/>
      <c r="N5522" s="60"/>
    </row>
    <row r="5523" spans="2:14" x14ac:dyDescent="0.25">
      <c r="B5523" s="46"/>
      <c r="G5523" s="60"/>
      <c r="H5523" s="46"/>
      <c r="I5523" s="46"/>
      <c r="N5523" s="60"/>
    </row>
    <row r="5524" spans="2:14" x14ac:dyDescent="0.25">
      <c r="B5524" s="46"/>
      <c r="G5524" s="60"/>
      <c r="H5524" s="46"/>
      <c r="I5524" s="46"/>
      <c r="N5524" s="60"/>
    </row>
    <row r="5525" spans="2:14" x14ac:dyDescent="0.25">
      <c r="B5525" s="46"/>
      <c r="G5525" s="60"/>
      <c r="H5525" s="46"/>
      <c r="I5525" s="46"/>
      <c r="N5525" s="60"/>
    </row>
    <row r="5526" spans="2:14" x14ac:dyDescent="0.25">
      <c r="B5526" s="46"/>
      <c r="G5526" s="60"/>
      <c r="H5526" s="46"/>
      <c r="I5526" s="46"/>
      <c r="N5526" s="60"/>
    </row>
    <row r="5527" spans="2:14" x14ac:dyDescent="0.25">
      <c r="B5527" s="46"/>
      <c r="G5527" s="60"/>
      <c r="H5527" s="46"/>
      <c r="I5527" s="46"/>
      <c r="N5527" s="60"/>
    </row>
    <row r="5528" spans="2:14" x14ac:dyDescent="0.25">
      <c r="B5528" s="46"/>
      <c r="G5528" s="60"/>
      <c r="H5528" s="46"/>
      <c r="I5528" s="46"/>
      <c r="N5528" s="60"/>
    </row>
    <row r="5529" spans="2:14" x14ac:dyDescent="0.25">
      <c r="B5529" s="46"/>
      <c r="G5529" s="60"/>
      <c r="H5529" s="46"/>
      <c r="I5529" s="46"/>
      <c r="N5529" s="60"/>
    </row>
    <row r="5530" spans="2:14" x14ac:dyDescent="0.25">
      <c r="B5530" s="46"/>
      <c r="G5530" s="60"/>
      <c r="H5530" s="46"/>
      <c r="I5530" s="46"/>
      <c r="N5530" s="60"/>
    </row>
    <row r="5531" spans="2:14" x14ac:dyDescent="0.25">
      <c r="B5531" s="46"/>
      <c r="G5531" s="60"/>
      <c r="H5531" s="46"/>
      <c r="I5531" s="46"/>
      <c r="N5531" s="60"/>
    </row>
    <row r="5532" spans="2:14" x14ac:dyDescent="0.25">
      <c r="B5532" s="46"/>
      <c r="G5532" s="60"/>
      <c r="H5532" s="46"/>
      <c r="I5532" s="46"/>
      <c r="N5532" s="60"/>
    </row>
    <row r="5533" spans="2:14" x14ac:dyDescent="0.25">
      <c r="B5533" s="46"/>
      <c r="G5533" s="60"/>
      <c r="H5533" s="46"/>
      <c r="I5533" s="46"/>
      <c r="N5533" s="60"/>
    </row>
    <row r="5534" spans="2:14" x14ac:dyDescent="0.25">
      <c r="B5534" s="46"/>
      <c r="G5534" s="60"/>
      <c r="H5534" s="46"/>
      <c r="I5534" s="46"/>
      <c r="N5534" s="60"/>
    </row>
    <row r="5535" spans="2:14" x14ac:dyDescent="0.25">
      <c r="B5535" s="46"/>
      <c r="G5535" s="60"/>
      <c r="H5535" s="46"/>
      <c r="I5535" s="46"/>
      <c r="N5535" s="60"/>
    </row>
    <row r="5536" spans="2:14" x14ac:dyDescent="0.25">
      <c r="B5536" s="46"/>
      <c r="G5536" s="60"/>
      <c r="H5536" s="46"/>
      <c r="I5536" s="46"/>
      <c r="N5536" s="60"/>
    </row>
    <row r="5537" spans="2:14" x14ac:dyDescent="0.25">
      <c r="B5537" s="46"/>
      <c r="G5537" s="60"/>
      <c r="H5537" s="46"/>
      <c r="I5537" s="46"/>
      <c r="N5537" s="60"/>
    </row>
    <row r="5538" spans="2:14" x14ac:dyDescent="0.25">
      <c r="B5538" s="46"/>
      <c r="G5538" s="60"/>
      <c r="H5538" s="46"/>
      <c r="I5538" s="46"/>
      <c r="N5538" s="60"/>
    </row>
    <row r="5539" spans="2:14" x14ac:dyDescent="0.25">
      <c r="B5539" s="46"/>
      <c r="G5539" s="60"/>
      <c r="H5539" s="46"/>
      <c r="I5539" s="46"/>
      <c r="N5539" s="60"/>
    </row>
    <row r="5540" spans="2:14" x14ac:dyDescent="0.25">
      <c r="B5540" s="46"/>
      <c r="G5540" s="60"/>
      <c r="H5540" s="46"/>
      <c r="I5540" s="46"/>
      <c r="N5540" s="60"/>
    </row>
    <row r="5541" spans="2:14" x14ac:dyDescent="0.25">
      <c r="B5541" s="46"/>
      <c r="G5541" s="60"/>
      <c r="H5541" s="46"/>
      <c r="I5541" s="46"/>
      <c r="N5541" s="60"/>
    </row>
    <row r="5542" spans="2:14" x14ac:dyDescent="0.25">
      <c r="B5542" s="46"/>
      <c r="G5542" s="60"/>
      <c r="H5542" s="46"/>
      <c r="I5542" s="46"/>
      <c r="N5542" s="60"/>
    </row>
    <row r="5543" spans="2:14" x14ac:dyDescent="0.25">
      <c r="B5543" s="46"/>
      <c r="G5543" s="60"/>
      <c r="H5543" s="46"/>
      <c r="I5543" s="46"/>
      <c r="N5543" s="60"/>
    </row>
    <row r="5544" spans="2:14" x14ac:dyDescent="0.25">
      <c r="B5544" s="46"/>
      <c r="G5544" s="60"/>
      <c r="H5544" s="46"/>
      <c r="I5544" s="46"/>
      <c r="N5544" s="60"/>
    </row>
    <row r="5545" spans="2:14" x14ac:dyDescent="0.25">
      <c r="B5545" s="46"/>
      <c r="G5545" s="60"/>
      <c r="H5545" s="46"/>
      <c r="I5545" s="46"/>
      <c r="N5545" s="60"/>
    </row>
    <row r="5546" spans="2:14" x14ac:dyDescent="0.25">
      <c r="B5546" s="46"/>
      <c r="G5546" s="60"/>
      <c r="H5546" s="46"/>
      <c r="I5546" s="46"/>
      <c r="N5546" s="60"/>
    </row>
    <row r="5547" spans="2:14" x14ac:dyDescent="0.25">
      <c r="B5547" s="46"/>
      <c r="G5547" s="60"/>
      <c r="H5547" s="46"/>
      <c r="I5547" s="46"/>
      <c r="N5547" s="60"/>
    </row>
    <row r="5548" spans="2:14" x14ac:dyDescent="0.25">
      <c r="B5548" s="46"/>
      <c r="G5548" s="60"/>
      <c r="H5548" s="46"/>
      <c r="I5548" s="46"/>
      <c r="N5548" s="60"/>
    </row>
    <row r="5549" spans="2:14" x14ac:dyDescent="0.25">
      <c r="B5549" s="46"/>
      <c r="G5549" s="60"/>
      <c r="H5549" s="46"/>
      <c r="I5549" s="46"/>
      <c r="N5549" s="60"/>
    </row>
    <row r="5550" spans="2:14" x14ac:dyDescent="0.25">
      <c r="B5550" s="46"/>
      <c r="G5550" s="60"/>
      <c r="H5550" s="46"/>
      <c r="I5550" s="46"/>
      <c r="N5550" s="60"/>
    </row>
    <row r="5551" spans="2:14" x14ac:dyDescent="0.25">
      <c r="B5551" s="46"/>
      <c r="G5551" s="60"/>
      <c r="H5551" s="46"/>
      <c r="I5551" s="46"/>
      <c r="N5551" s="60"/>
    </row>
    <row r="5552" spans="2:14" x14ac:dyDescent="0.25">
      <c r="B5552" s="46"/>
      <c r="G5552" s="60"/>
      <c r="H5552" s="46"/>
      <c r="I5552" s="46"/>
      <c r="N5552" s="60"/>
    </row>
    <row r="5553" spans="2:14" x14ac:dyDescent="0.25">
      <c r="B5553" s="46"/>
      <c r="G5553" s="60"/>
      <c r="H5553" s="46"/>
      <c r="I5553" s="46"/>
      <c r="N5553" s="60"/>
    </row>
    <row r="5554" spans="2:14" x14ac:dyDescent="0.25">
      <c r="B5554" s="46"/>
      <c r="G5554" s="60"/>
      <c r="H5554" s="46"/>
      <c r="I5554" s="46"/>
      <c r="N5554" s="60"/>
    </row>
    <row r="5555" spans="2:14" x14ac:dyDescent="0.25">
      <c r="B5555" s="46"/>
      <c r="G5555" s="60"/>
      <c r="H5555" s="46"/>
      <c r="I5555" s="46"/>
      <c r="N5555" s="60"/>
    </row>
    <row r="5556" spans="2:14" x14ac:dyDescent="0.25">
      <c r="B5556" s="46"/>
      <c r="G5556" s="60"/>
      <c r="H5556" s="46"/>
      <c r="I5556" s="46"/>
      <c r="N5556" s="60"/>
    </row>
    <row r="5557" spans="2:14" x14ac:dyDescent="0.25">
      <c r="B5557" s="46"/>
      <c r="G5557" s="60"/>
      <c r="H5557" s="46"/>
      <c r="I5557" s="46"/>
      <c r="N5557" s="60"/>
    </row>
    <row r="5558" spans="2:14" x14ac:dyDescent="0.25">
      <c r="B5558" s="46"/>
      <c r="G5558" s="60"/>
      <c r="H5558" s="46"/>
      <c r="I5558" s="46"/>
      <c r="N5558" s="60"/>
    </row>
    <row r="5559" spans="2:14" x14ac:dyDescent="0.25">
      <c r="B5559" s="46"/>
      <c r="G5559" s="60"/>
      <c r="H5559" s="46"/>
      <c r="I5559" s="46"/>
      <c r="N5559" s="60"/>
    </row>
    <row r="5560" spans="2:14" x14ac:dyDescent="0.25">
      <c r="B5560" s="46"/>
      <c r="G5560" s="60"/>
      <c r="H5560" s="46"/>
      <c r="I5560" s="46"/>
      <c r="N5560" s="60"/>
    </row>
    <row r="5561" spans="2:14" x14ac:dyDescent="0.25">
      <c r="B5561" s="46"/>
      <c r="G5561" s="60"/>
      <c r="H5561" s="46"/>
      <c r="I5561" s="46"/>
      <c r="N5561" s="60"/>
    </row>
    <row r="5562" spans="2:14" x14ac:dyDescent="0.25">
      <c r="B5562" s="46"/>
      <c r="G5562" s="60"/>
      <c r="H5562" s="46"/>
      <c r="I5562" s="46"/>
      <c r="N5562" s="60"/>
    </row>
    <row r="5563" spans="2:14" x14ac:dyDescent="0.25">
      <c r="B5563" s="46"/>
      <c r="G5563" s="60"/>
      <c r="H5563" s="46"/>
      <c r="I5563" s="46"/>
      <c r="N5563" s="60"/>
    </row>
    <row r="5564" spans="2:14" x14ac:dyDescent="0.25">
      <c r="B5564" s="46"/>
      <c r="G5564" s="60"/>
      <c r="H5564" s="46"/>
      <c r="I5564" s="46"/>
      <c r="N5564" s="60"/>
    </row>
    <row r="5565" spans="2:14" x14ac:dyDescent="0.25">
      <c r="B5565" s="46"/>
      <c r="G5565" s="60"/>
      <c r="H5565" s="46"/>
      <c r="I5565" s="46"/>
      <c r="N5565" s="60"/>
    </row>
    <row r="5566" spans="2:14" x14ac:dyDescent="0.25">
      <c r="B5566" s="46"/>
      <c r="G5566" s="60"/>
      <c r="H5566" s="46"/>
      <c r="I5566" s="46"/>
      <c r="N5566" s="60"/>
    </row>
    <row r="5567" spans="2:14" x14ac:dyDescent="0.25">
      <c r="B5567" s="46"/>
      <c r="G5567" s="60"/>
      <c r="H5567" s="46"/>
      <c r="I5567" s="46"/>
      <c r="N5567" s="60"/>
    </row>
    <row r="5568" spans="2:14" x14ac:dyDescent="0.25">
      <c r="B5568" s="46"/>
      <c r="G5568" s="60"/>
      <c r="H5568" s="46"/>
      <c r="I5568" s="46"/>
      <c r="N5568" s="60"/>
    </row>
    <row r="5569" spans="2:14" x14ac:dyDescent="0.25">
      <c r="B5569" s="46"/>
      <c r="G5569" s="60"/>
      <c r="H5569" s="46"/>
      <c r="I5569" s="46"/>
      <c r="N5569" s="60"/>
    </row>
    <row r="5570" spans="2:14" x14ac:dyDescent="0.25">
      <c r="B5570" s="46"/>
      <c r="G5570" s="60"/>
      <c r="H5570" s="46"/>
      <c r="I5570" s="46"/>
      <c r="N5570" s="60"/>
    </row>
    <row r="5571" spans="2:14" x14ac:dyDescent="0.25">
      <c r="B5571" s="46"/>
      <c r="G5571" s="60"/>
      <c r="H5571" s="46"/>
      <c r="I5571" s="46"/>
      <c r="N5571" s="60"/>
    </row>
    <row r="5572" spans="2:14" x14ac:dyDescent="0.25">
      <c r="B5572" s="46"/>
      <c r="G5572" s="60"/>
      <c r="H5572" s="46"/>
      <c r="I5572" s="46"/>
      <c r="N5572" s="60"/>
    </row>
    <row r="5573" spans="2:14" x14ac:dyDescent="0.25">
      <c r="B5573" s="46"/>
      <c r="G5573" s="60"/>
      <c r="H5573" s="46"/>
      <c r="I5573" s="46"/>
      <c r="N5573" s="60"/>
    </row>
    <row r="5574" spans="2:14" x14ac:dyDescent="0.25">
      <c r="B5574" s="46"/>
      <c r="G5574" s="60"/>
      <c r="H5574" s="46"/>
      <c r="I5574" s="46"/>
      <c r="N5574" s="60"/>
    </row>
    <row r="5575" spans="2:14" x14ac:dyDescent="0.25">
      <c r="B5575" s="46"/>
      <c r="G5575" s="60"/>
      <c r="H5575" s="46"/>
      <c r="I5575" s="46"/>
      <c r="N5575" s="60"/>
    </row>
    <row r="5576" spans="2:14" x14ac:dyDescent="0.25">
      <c r="B5576" s="46"/>
      <c r="G5576" s="60"/>
      <c r="H5576" s="46"/>
      <c r="I5576" s="46"/>
      <c r="N5576" s="60"/>
    </row>
    <row r="5577" spans="2:14" x14ac:dyDescent="0.25">
      <c r="B5577" s="46"/>
      <c r="G5577" s="60"/>
      <c r="H5577" s="46"/>
      <c r="I5577" s="46"/>
      <c r="N5577" s="60"/>
    </row>
    <row r="5578" spans="2:14" x14ac:dyDescent="0.25">
      <c r="B5578" s="46"/>
      <c r="G5578" s="60"/>
      <c r="H5578" s="46"/>
      <c r="I5578" s="46"/>
      <c r="N5578" s="60"/>
    </row>
    <row r="5579" spans="2:14" x14ac:dyDescent="0.25">
      <c r="B5579" s="46"/>
      <c r="G5579" s="60"/>
      <c r="H5579" s="46"/>
      <c r="I5579" s="46"/>
      <c r="N5579" s="60"/>
    </row>
    <row r="5580" spans="2:14" x14ac:dyDescent="0.25">
      <c r="B5580" s="46"/>
      <c r="G5580" s="60"/>
      <c r="H5580" s="46"/>
      <c r="I5580" s="46"/>
      <c r="N5580" s="60"/>
    </row>
    <row r="5581" spans="2:14" x14ac:dyDescent="0.25">
      <c r="B5581" s="46"/>
      <c r="G5581" s="60"/>
      <c r="H5581" s="46"/>
      <c r="I5581" s="46"/>
      <c r="N5581" s="60"/>
    </row>
    <row r="5582" spans="2:14" x14ac:dyDescent="0.25">
      <c r="B5582" s="46"/>
      <c r="G5582" s="60"/>
      <c r="H5582" s="46"/>
      <c r="I5582" s="46"/>
      <c r="N5582" s="60"/>
    </row>
    <row r="5583" spans="2:14" x14ac:dyDescent="0.25">
      <c r="B5583" s="46"/>
      <c r="G5583" s="60"/>
      <c r="H5583" s="46"/>
      <c r="I5583" s="46"/>
      <c r="N5583" s="60"/>
    </row>
    <row r="5584" spans="2:14" x14ac:dyDescent="0.25">
      <c r="B5584" s="46"/>
      <c r="G5584" s="60"/>
      <c r="H5584" s="46"/>
      <c r="I5584" s="46"/>
      <c r="N5584" s="60"/>
    </row>
    <row r="5585" spans="2:14" x14ac:dyDescent="0.25">
      <c r="B5585" s="46"/>
      <c r="G5585" s="60"/>
      <c r="H5585" s="46"/>
      <c r="I5585" s="46"/>
      <c r="N5585" s="60"/>
    </row>
    <row r="5586" spans="2:14" x14ac:dyDescent="0.25">
      <c r="B5586" s="46"/>
      <c r="G5586" s="60"/>
      <c r="H5586" s="46"/>
      <c r="I5586" s="46"/>
      <c r="N5586" s="60"/>
    </row>
    <row r="5587" spans="2:14" x14ac:dyDescent="0.25">
      <c r="B5587" s="46"/>
      <c r="G5587" s="60"/>
      <c r="H5587" s="46"/>
      <c r="I5587" s="46"/>
      <c r="N5587" s="60"/>
    </row>
    <row r="5588" spans="2:14" x14ac:dyDescent="0.25">
      <c r="B5588" s="46"/>
      <c r="G5588" s="60"/>
      <c r="H5588" s="46"/>
      <c r="I5588" s="46"/>
      <c r="N5588" s="60"/>
    </row>
    <row r="5589" spans="2:14" x14ac:dyDescent="0.25">
      <c r="B5589" s="46"/>
      <c r="G5589" s="60"/>
      <c r="H5589" s="46"/>
      <c r="I5589" s="46"/>
      <c r="N5589" s="60"/>
    </row>
    <row r="5590" spans="2:14" x14ac:dyDescent="0.25">
      <c r="B5590" s="46"/>
      <c r="G5590" s="60"/>
      <c r="H5590" s="46"/>
      <c r="I5590" s="46"/>
      <c r="N5590" s="60"/>
    </row>
    <row r="5591" spans="2:14" x14ac:dyDescent="0.25">
      <c r="B5591" s="46"/>
      <c r="G5591" s="60"/>
      <c r="H5591" s="46"/>
      <c r="I5591" s="46"/>
      <c r="N5591" s="60"/>
    </row>
    <row r="5592" spans="2:14" x14ac:dyDescent="0.25">
      <c r="B5592" s="46"/>
      <c r="G5592" s="60"/>
      <c r="H5592" s="46"/>
      <c r="I5592" s="46"/>
      <c r="N5592" s="60"/>
    </row>
    <row r="5593" spans="2:14" x14ac:dyDescent="0.25">
      <c r="B5593" s="46"/>
      <c r="G5593" s="60"/>
      <c r="H5593" s="46"/>
      <c r="I5593" s="46"/>
      <c r="N5593" s="60"/>
    </row>
    <row r="5594" spans="2:14" x14ac:dyDescent="0.25">
      <c r="B5594" s="46"/>
      <c r="G5594" s="60"/>
      <c r="H5594" s="46"/>
      <c r="I5594" s="46"/>
      <c r="N5594" s="60"/>
    </row>
    <row r="5595" spans="2:14" x14ac:dyDescent="0.25">
      <c r="B5595" s="46"/>
      <c r="G5595" s="60"/>
      <c r="H5595" s="46"/>
      <c r="I5595" s="46"/>
      <c r="N5595" s="60"/>
    </row>
    <row r="5596" spans="2:14" x14ac:dyDescent="0.25">
      <c r="B5596" s="46"/>
      <c r="G5596" s="60"/>
      <c r="H5596" s="46"/>
      <c r="I5596" s="46"/>
      <c r="N5596" s="60"/>
    </row>
    <row r="5597" spans="2:14" x14ac:dyDescent="0.25">
      <c r="B5597" s="46"/>
      <c r="G5597" s="60"/>
      <c r="H5597" s="46"/>
      <c r="I5597" s="46"/>
      <c r="N5597" s="60"/>
    </row>
    <row r="5598" spans="2:14" x14ac:dyDescent="0.25">
      <c r="B5598" s="46"/>
      <c r="G5598" s="60"/>
      <c r="H5598" s="46"/>
      <c r="I5598" s="46"/>
      <c r="N5598" s="60"/>
    </row>
    <row r="5599" spans="2:14" x14ac:dyDescent="0.25">
      <c r="B5599" s="46"/>
      <c r="G5599" s="60"/>
      <c r="H5599" s="46"/>
      <c r="I5599" s="46"/>
      <c r="N5599" s="60"/>
    </row>
    <row r="5600" spans="2:14" x14ac:dyDescent="0.25">
      <c r="B5600" s="46"/>
      <c r="G5600" s="60"/>
      <c r="H5600" s="46"/>
      <c r="I5600" s="46"/>
      <c r="N5600" s="60"/>
    </row>
    <row r="5601" spans="2:14" x14ac:dyDescent="0.25">
      <c r="B5601" s="46"/>
      <c r="G5601" s="60"/>
      <c r="H5601" s="46"/>
      <c r="I5601" s="46"/>
      <c r="N5601" s="60"/>
    </row>
    <row r="5602" spans="2:14" x14ac:dyDescent="0.25">
      <c r="B5602" s="46"/>
      <c r="G5602" s="60"/>
      <c r="H5602" s="46"/>
      <c r="I5602" s="46"/>
      <c r="N5602" s="60"/>
    </row>
    <row r="5603" spans="2:14" x14ac:dyDescent="0.25">
      <c r="B5603" s="46"/>
      <c r="G5603" s="60"/>
      <c r="H5603" s="46"/>
      <c r="I5603" s="46"/>
      <c r="N5603" s="60"/>
    </row>
    <row r="5604" spans="2:14" x14ac:dyDescent="0.25">
      <c r="B5604" s="46"/>
      <c r="G5604" s="60"/>
      <c r="H5604" s="46"/>
      <c r="I5604" s="46"/>
      <c r="N5604" s="60"/>
    </row>
    <row r="5605" spans="2:14" x14ac:dyDescent="0.25">
      <c r="B5605" s="46"/>
      <c r="G5605" s="60"/>
      <c r="H5605" s="46"/>
      <c r="I5605" s="46"/>
      <c r="N5605" s="60"/>
    </row>
    <row r="5606" spans="2:14" x14ac:dyDescent="0.25">
      <c r="B5606" s="46"/>
      <c r="G5606" s="60"/>
      <c r="H5606" s="46"/>
      <c r="I5606" s="46"/>
      <c r="N5606" s="60"/>
    </row>
    <row r="5607" spans="2:14" x14ac:dyDescent="0.25">
      <c r="B5607" s="46"/>
      <c r="G5607" s="60"/>
      <c r="H5607" s="46"/>
      <c r="I5607" s="46"/>
      <c r="N5607" s="60"/>
    </row>
    <row r="5608" spans="2:14" x14ac:dyDescent="0.25">
      <c r="B5608" s="46"/>
      <c r="G5608" s="60"/>
      <c r="H5608" s="46"/>
      <c r="I5608" s="46"/>
      <c r="N5608" s="60"/>
    </row>
    <row r="5609" spans="2:14" x14ac:dyDescent="0.25">
      <c r="B5609" s="46"/>
      <c r="G5609" s="60"/>
      <c r="H5609" s="46"/>
      <c r="I5609" s="46"/>
      <c r="N5609" s="60"/>
    </row>
    <row r="5610" spans="2:14" x14ac:dyDescent="0.25">
      <c r="B5610" s="46"/>
      <c r="G5610" s="60"/>
      <c r="H5610" s="46"/>
      <c r="I5610" s="46"/>
      <c r="N5610" s="60"/>
    </row>
    <row r="5611" spans="2:14" x14ac:dyDescent="0.25">
      <c r="B5611" s="46"/>
      <c r="G5611" s="60"/>
      <c r="H5611" s="46"/>
      <c r="I5611" s="46"/>
      <c r="N5611" s="60"/>
    </row>
    <row r="5612" spans="2:14" x14ac:dyDescent="0.25">
      <c r="B5612" s="46"/>
      <c r="G5612" s="60"/>
      <c r="H5612" s="46"/>
      <c r="I5612" s="46"/>
      <c r="N5612" s="60"/>
    </row>
    <row r="5613" spans="2:14" x14ac:dyDescent="0.25">
      <c r="B5613" s="46"/>
      <c r="G5613" s="60"/>
      <c r="H5613" s="46"/>
      <c r="I5613" s="46"/>
      <c r="N5613" s="60"/>
    </row>
    <row r="5614" spans="2:14" x14ac:dyDescent="0.25">
      <c r="B5614" s="46"/>
      <c r="G5614" s="60"/>
      <c r="H5614" s="46"/>
      <c r="I5614" s="46"/>
      <c r="N5614" s="60"/>
    </row>
    <row r="5615" spans="2:14" x14ac:dyDescent="0.25">
      <c r="B5615" s="46"/>
      <c r="G5615" s="60"/>
      <c r="H5615" s="46"/>
      <c r="I5615" s="46"/>
      <c r="N5615" s="60"/>
    </row>
    <row r="5616" spans="2:14" x14ac:dyDescent="0.25">
      <c r="B5616" s="46"/>
      <c r="G5616" s="60"/>
      <c r="H5616" s="46"/>
      <c r="I5616" s="46"/>
      <c r="N5616" s="60"/>
    </row>
    <row r="5617" spans="2:14" x14ac:dyDescent="0.25">
      <c r="B5617" s="46"/>
      <c r="G5617" s="60"/>
      <c r="H5617" s="46"/>
      <c r="I5617" s="46"/>
      <c r="N5617" s="60"/>
    </row>
    <row r="5618" spans="2:14" x14ac:dyDescent="0.25">
      <c r="B5618" s="46"/>
      <c r="G5618" s="60"/>
      <c r="H5618" s="46"/>
      <c r="I5618" s="46"/>
      <c r="N5618" s="60"/>
    </row>
    <row r="5619" spans="2:14" x14ac:dyDescent="0.25">
      <c r="B5619" s="46"/>
      <c r="G5619" s="60"/>
      <c r="H5619" s="46"/>
      <c r="I5619" s="46"/>
      <c r="N5619" s="60"/>
    </row>
    <row r="5620" spans="2:14" x14ac:dyDescent="0.25">
      <c r="B5620" s="46"/>
      <c r="G5620" s="60"/>
      <c r="H5620" s="46"/>
      <c r="I5620" s="46"/>
      <c r="N5620" s="60"/>
    </row>
    <row r="5621" spans="2:14" x14ac:dyDescent="0.25">
      <c r="B5621" s="46"/>
      <c r="G5621" s="60"/>
      <c r="H5621" s="46"/>
      <c r="I5621" s="46"/>
      <c r="N5621" s="60"/>
    </row>
    <row r="5622" spans="2:14" x14ac:dyDescent="0.25">
      <c r="B5622" s="46"/>
      <c r="G5622" s="60"/>
      <c r="H5622" s="46"/>
      <c r="I5622" s="46"/>
      <c r="N5622" s="60"/>
    </row>
    <row r="5623" spans="2:14" x14ac:dyDescent="0.25">
      <c r="B5623" s="46"/>
      <c r="G5623" s="60"/>
      <c r="H5623" s="46"/>
      <c r="I5623" s="46"/>
      <c r="N5623" s="60"/>
    </row>
    <row r="5624" spans="2:14" x14ac:dyDescent="0.25">
      <c r="B5624" s="46"/>
      <c r="G5624" s="60"/>
      <c r="H5624" s="46"/>
      <c r="I5624" s="46"/>
      <c r="N5624" s="60"/>
    </row>
    <row r="5625" spans="2:14" x14ac:dyDescent="0.25">
      <c r="B5625" s="46"/>
      <c r="G5625" s="60"/>
      <c r="H5625" s="46"/>
      <c r="I5625" s="46"/>
      <c r="N5625" s="60"/>
    </row>
    <row r="5626" spans="2:14" x14ac:dyDescent="0.25">
      <c r="B5626" s="46"/>
      <c r="G5626" s="60"/>
      <c r="H5626" s="46"/>
      <c r="I5626" s="46"/>
      <c r="N5626" s="60"/>
    </row>
    <row r="5627" spans="2:14" x14ac:dyDescent="0.25">
      <c r="B5627" s="46"/>
      <c r="G5627" s="60"/>
      <c r="H5627" s="46"/>
      <c r="I5627" s="46"/>
      <c r="N5627" s="60"/>
    </row>
    <row r="5628" spans="2:14" x14ac:dyDescent="0.25">
      <c r="B5628" s="46"/>
      <c r="G5628" s="60"/>
      <c r="H5628" s="46"/>
      <c r="I5628" s="46"/>
      <c r="N5628" s="60"/>
    </row>
    <row r="5629" spans="2:14" x14ac:dyDescent="0.25">
      <c r="B5629" s="46"/>
      <c r="G5629" s="60"/>
      <c r="H5629" s="46"/>
      <c r="I5629" s="46"/>
      <c r="N5629" s="60"/>
    </row>
    <row r="5630" spans="2:14" x14ac:dyDescent="0.25">
      <c r="B5630" s="46"/>
      <c r="G5630" s="60"/>
      <c r="H5630" s="46"/>
      <c r="I5630" s="46"/>
      <c r="N5630" s="60"/>
    </row>
    <row r="5631" spans="2:14" x14ac:dyDescent="0.25">
      <c r="B5631" s="46"/>
      <c r="G5631" s="60"/>
      <c r="H5631" s="46"/>
      <c r="I5631" s="46"/>
      <c r="N5631" s="60"/>
    </row>
    <row r="5632" spans="2:14" x14ac:dyDescent="0.25">
      <c r="B5632" s="46"/>
      <c r="G5632" s="60"/>
      <c r="H5632" s="46"/>
      <c r="I5632" s="46"/>
      <c r="N5632" s="60"/>
    </row>
    <row r="5633" spans="2:14" x14ac:dyDescent="0.25">
      <c r="B5633" s="46"/>
      <c r="G5633" s="60"/>
      <c r="H5633" s="46"/>
      <c r="I5633" s="46"/>
      <c r="N5633" s="60"/>
    </row>
    <row r="5634" spans="2:14" x14ac:dyDescent="0.25">
      <c r="B5634" s="46"/>
      <c r="G5634" s="60"/>
      <c r="H5634" s="46"/>
      <c r="I5634" s="46"/>
      <c r="N5634" s="60"/>
    </row>
    <row r="5635" spans="2:14" x14ac:dyDescent="0.25">
      <c r="B5635" s="46"/>
      <c r="G5635" s="60"/>
      <c r="H5635" s="46"/>
      <c r="I5635" s="46"/>
      <c r="N5635" s="60"/>
    </row>
    <row r="5636" spans="2:14" x14ac:dyDescent="0.25">
      <c r="B5636" s="46"/>
      <c r="G5636" s="60"/>
      <c r="H5636" s="46"/>
      <c r="I5636" s="46"/>
      <c r="N5636" s="60"/>
    </row>
    <row r="5637" spans="2:14" x14ac:dyDescent="0.25">
      <c r="B5637" s="46"/>
      <c r="G5637" s="60"/>
      <c r="H5637" s="46"/>
      <c r="I5637" s="46"/>
      <c r="N5637" s="60"/>
    </row>
    <row r="5638" spans="2:14" x14ac:dyDescent="0.25">
      <c r="B5638" s="46"/>
      <c r="G5638" s="60"/>
      <c r="H5638" s="46"/>
      <c r="I5638" s="46"/>
      <c r="N5638" s="60"/>
    </row>
    <row r="5639" spans="2:14" x14ac:dyDescent="0.25">
      <c r="B5639" s="46"/>
      <c r="G5639" s="60"/>
      <c r="H5639" s="46"/>
      <c r="I5639" s="46"/>
      <c r="N5639" s="60"/>
    </row>
    <row r="5640" spans="2:14" x14ac:dyDescent="0.25">
      <c r="B5640" s="46"/>
      <c r="G5640" s="60"/>
      <c r="H5640" s="46"/>
      <c r="I5640" s="46"/>
      <c r="N5640" s="60"/>
    </row>
    <row r="5641" spans="2:14" x14ac:dyDescent="0.25">
      <c r="B5641" s="46"/>
      <c r="G5641" s="60"/>
      <c r="H5641" s="46"/>
      <c r="I5641" s="46"/>
      <c r="N5641" s="60"/>
    </row>
    <row r="5642" spans="2:14" x14ac:dyDescent="0.25">
      <c r="B5642" s="46"/>
      <c r="G5642" s="60"/>
      <c r="H5642" s="46"/>
      <c r="I5642" s="46"/>
      <c r="N5642" s="60"/>
    </row>
    <row r="5643" spans="2:14" x14ac:dyDescent="0.25">
      <c r="B5643" s="46"/>
      <c r="G5643" s="60"/>
      <c r="H5643" s="46"/>
      <c r="I5643" s="46"/>
      <c r="N5643" s="60"/>
    </row>
    <row r="5644" spans="2:14" x14ac:dyDescent="0.25">
      <c r="B5644" s="46"/>
      <c r="G5644" s="60"/>
      <c r="H5644" s="46"/>
      <c r="I5644" s="46"/>
      <c r="N5644" s="60"/>
    </row>
    <row r="5645" spans="2:14" x14ac:dyDescent="0.25">
      <c r="B5645" s="46"/>
      <c r="G5645" s="60"/>
      <c r="H5645" s="46"/>
      <c r="I5645" s="46"/>
      <c r="N5645" s="60"/>
    </row>
    <row r="5646" spans="2:14" x14ac:dyDescent="0.25">
      <c r="B5646" s="46"/>
      <c r="G5646" s="60"/>
      <c r="H5646" s="46"/>
      <c r="I5646" s="46"/>
      <c r="N5646" s="60"/>
    </row>
    <row r="5647" spans="2:14" x14ac:dyDescent="0.25">
      <c r="B5647" s="46"/>
      <c r="G5647" s="60"/>
      <c r="H5647" s="46"/>
      <c r="I5647" s="46"/>
      <c r="N5647" s="60"/>
    </row>
    <row r="5648" spans="2:14" x14ac:dyDescent="0.25">
      <c r="B5648" s="46"/>
      <c r="G5648" s="60"/>
      <c r="H5648" s="46"/>
      <c r="I5648" s="46"/>
      <c r="N5648" s="60"/>
    </row>
    <row r="5649" spans="2:14" x14ac:dyDescent="0.25">
      <c r="B5649" s="46"/>
      <c r="G5649" s="60"/>
      <c r="H5649" s="46"/>
      <c r="I5649" s="46"/>
      <c r="N5649" s="60"/>
    </row>
    <row r="5650" spans="2:14" x14ac:dyDescent="0.25">
      <c r="B5650" s="46"/>
      <c r="G5650" s="60"/>
      <c r="H5650" s="46"/>
      <c r="I5650" s="46"/>
      <c r="N5650" s="60"/>
    </row>
    <row r="5651" spans="2:14" x14ac:dyDescent="0.25">
      <c r="B5651" s="46"/>
      <c r="G5651" s="60"/>
      <c r="H5651" s="46"/>
      <c r="I5651" s="46"/>
      <c r="N5651" s="60"/>
    </row>
    <row r="5652" spans="2:14" x14ac:dyDescent="0.25">
      <c r="B5652" s="46"/>
      <c r="G5652" s="60"/>
      <c r="H5652" s="46"/>
      <c r="I5652" s="46"/>
      <c r="N5652" s="60"/>
    </row>
    <row r="5653" spans="2:14" x14ac:dyDescent="0.25">
      <c r="B5653" s="46"/>
      <c r="G5653" s="60"/>
      <c r="H5653" s="46"/>
      <c r="I5653" s="46"/>
      <c r="N5653" s="60"/>
    </row>
    <row r="5654" spans="2:14" x14ac:dyDescent="0.25">
      <c r="B5654" s="46"/>
      <c r="G5654" s="60"/>
      <c r="H5654" s="46"/>
      <c r="I5654" s="46"/>
      <c r="N5654" s="60"/>
    </row>
    <row r="5655" spans="2:14" x14ac:dyDescent="0.25">
      <c r="B5655" s="46"/>
      <c r="G5655" s="60"/>
      <c r="H5655" s="46"/>
      <c r="I5655" s="46"/>
      <c r="N5655" s="60"/>
    </row>
    <row r="5656" spans="2:14" x14ac:dyDescent="0.25">
      <c r="B5656" s="46"/>
      <c r="G5656" s="60"/>
      <c r="H5656" s="46"/>
      <c r="I5656" s="46"/>
      <c r="N5656" s="60"/>
    </row>
    <row r="5657" spans="2:14" x14ac:dyDescent="0.25">
      <c r="B5657" s="46"/>
      <c r="G5657" s="60"/>
      <c r="H5657" s="46"/>
      <c r="I5657" s="46"/>
      <c r="N5657" s="60"/>
    </row>
    <row r="5658" spans="2:14" x14ac:dyDescent="0.25">
      <c r="B5658" s="46"/>
      <c r="G5658" s="60"/>
      <c r="H5658" s="46"/>
      <c r="I5658" s="46"/>
      <c r="N5658" s="60"/>
    </row>
    <row r="5659" spans="2:14" x14ac:dyDescent="0.25">
      <c r="B5659" s="46"/>
      <c r="G5659" s="60"/>
      <c r="H5659" s="46"/>
      <c r="I5659" s="46"/>
      <c r="N5659" s="60"/>
    </row>
    <row r="5660" spans="2:14" x14ac:dyDescent="0.25">
      <c r="B5660" s="46"/>
      <c r="G5660" s="60"/>
      <c r="H5660" s="46"/>
      <c r="I5660" s="46"/>
      <c r="N5660" s="60"/>
    </row>
    <row r="5661" spans="2:14" x14ac:dyDescent="0.25">
      <c r="B5661" s="46"/>
      <c r="G5661" s="60"/>
      <c r="H5661" s="46"/>
      <c r="I5661" s="46"/>
      <c r="N5661" s="60"/>
    </row>
    <row r="5662" spans="2:14" x14ac:dyDescent="0.25">
      <c r="B5662" s="46"/>
      <c r="G5662" s="60"/>
      <c r="H5662" s="46"/>
      <c r="I5662" s="46"/>
      <c r="N5662" s="60"/>
    </row>
    <row r="5663" spans="2:14" x14ac:dyDescent="0.25">
      <c r="B5663" s="46"/>
      <c r="G5663" s="60"/>
      <c r="H5663" s="46"/>
      <c r="I5663" s="46"/>
      <c r="N5663" s="60"/>
    </row>
    <row r="5664" spans="2:14" x14ac:dyDescent="0.25">
      <c r="B5664" s="46"/>
      <c r="G5664" s="60"/>
      <c r="H5664" s="46"/>
      <c r="I5664" s="46"/>
      <c r="N5664" s="60"/>
    </row>
    <row r="5665" spans="2:14" x14ac:dyDescent="0.25">
      <c r="B5665" s="46"/>
      <c r="G5665" s="60"/>
      <c r="H5665" s="46"/>
      <c r="I5665" s="46"/>
      <c r="N5665" s="60"/>
    </row>
    <row r="5666" spans="2:14" x14ac:dyDescent="0.25">
      <c r="B5666" s="46"/>
      <c r="G5666" s="60"/>
      <c r="H5666" s="46"/>
      <c r="I5666" s="46"/>
      <c r="N5666" s="60"/>
    </row>
    <row r="5667" spans="2:14" x14ac:dyDescent="0.25">
      <c r="B5667" s="46"/>
      <c r="G5667" s="60"/>
      <c r="H5667" s="46"/>
      <c r="I5667" s="46"/>
      <c r="N5667" s="60"/>
    </row>
    <row r="5668" spans="2:14" x14ac:dyDescent="0.25">
      <c r="B5668" s="46"/>
      <c r="G5668" s="60"/>
      <c r="H5668" s="46"/>
      <c r="I5668" s="46"/>
      <c r="N5668" s="60"/>
    </row>
    <row r="5669" spans="2:14" x14ac:dyDescent="0.25">
      <c r="B5669" s="46"/>
      <c r="G5669" s="60"/>
      <c r="H5669" s="46"/>
      <c r="I5669" s="46"/>
      <c r="N5669" s="60"/>
    </row>
    <row r="5670" spans="2:14" x14ac:dyDescent="0.25">
      <c r="B5670" s="46"/>
      <c r="G5670" s="60"/>
      <c r="H5670" s="46"/>
      <c r="I5670" s="46"/>
      <c r="N5670" s="60"/>
    </row>
    <row r="5671" spans="2:14" x14ac:dyDescent="0.25">
      <c r="B5671" s="46"/>
      <c r="G5671" s="60"/>
      <c r="H5671" s="46"/>
      <c r="I5671" s="46"/>
      <c r="N5671" s="60"/>
    </row>
    <row r="5672" spans="2:14" x14ac:dyDescent="0.25">
      <c r="B5672" s="46"/>
      <c r="G5672" s="60"/>
      <c r="H5672" s="46"/>
      <c r="I5672" s="46"/>
      <c r="N5672" s="60"/>
    </row>
    <row r="5673" spans="2:14" x14ac:dyDescent="0.25">
      <c r="B5673" s="46"/>
      <c r="G5673" s="60"/>
      <c r="H5673" s="46"/>
      <c r="I5673" s="46"/>
      <c r="N5673" s="60"/>
    </row>
    <row r="5674" spans="2:14" x14ac:dyDescent="0.25">
      <c r="B5674" s="46"/>
      <c r="G5674" s="60"/>
      <c r="H5674" s="46"/>
      <c r="I5674" s="46"/>
      <c r="N5674" s="60"/>
    </row>
    <row r="5675" spans="2:14" x14ac:dyDescent="0.25">
      <c r="B5675" s="46"/>
      <c r="G5675" s="60"/>
      <c r="H5675" s="46"/>
      <c r="I5675" s="46"/>
      <c r="N5675" s="60"/>
    </row>
    <row r="5676" spans="2:14" x14ac:dyDescent="0.25">
      <c r="B5676" s="46"/>
      <c r="G5676" s="60"/>
      <c r="H5676" s="46"/>
      <c r="I5676" s="46"/>
      <c r="N5676" s="60"/>
    </row>
    <row r="5677" spans="2:14" x14ac:dyDescent="0.25">
      <c r="B5677" s="46"/>
      <c r="G5677" s="60"/>
      <c r="H5677" s="46"/>
      <c r="I5677" s="46"/>
      <c r="N5677" s="60"/>
    </row>
    <row r="5678" spans="2:14" x14ac:dyDescent="0.25">
      <c r="B5678" s="46"/>
      <c r="G5678" s="60"/>
      <c r="H5678" s="46"/>
      <c r="I5678" s="46"/>
      <c r="N5678" s="60"/>
    </row>
    <row r="5679" spans="2:14" x14ac:dyDescent="0.25">
      <c r="B5679" s="46"/>
      <c r="G5679" s="60"/>
      <c r="H5679" s="46"/>
      <c r="I5679" s="46"/>
      <c r="N5679" s="60"/>
    </row>
    <row r="5680" spans="2:14" x14ac:dyDescent="0.25">
      <c r="B5680" s="46"/>
      <c r="G5680" s="60"/>
      <c r="H5680" s="46"/>
      <c r="I5680" s="46"/>
      <c r="N5680" s="60"/>
    </row>
    <row r="5681" spans="2:14" x14ac:dyDescent="0.25">
      <c r="B5681" s="46"/>
      <c r="G5681" s="60"/>
      <c r="H5681" s="46"/>
      <c r="I5681" s="46"/>
      <c r="N5681" s="60"/>
    </row>
    <row r="5682" spans="2:14" x14ac:dyDescent="0.25">
      <c r="B5682" s="46"/>
      <c r="G5682" s="60"/>
      <c r="H5682" s="46"/>
      <c r="I5682" s="46"/>
      <c r="N5682" s="60"/>
    </row>
    <row r="5683" spans="2:14" x14ac:dyDescent="0.25">
      <c r="B5683" s="46"/>
      <c r="G5683" s="60"/>
      <c r="H5683" s="46"/>
      <c r="I5683" s="46"/>
      <c r="N5683" s="60"/>
    </row>
    <row r="5684" spans="2:14" x14ac:dyDescent="0.25">
      <c r="B5684" s="46"/>
      <c r="G5684" s="60"/>
      <c r="H5684" s="46"/>
      <c r="I5684" s="46"/>
      <c r="N5684" s="60"/>
    </row>
    <row r="5685" spans="2:14" x14ac:dyDescent="0.25">
      <c r="B5685" s="46"/>
      <c r="G5685" s="60"/>
      <c r="H5685" s="46"/>
      <c r="I5685" s="46"/>
      <c r="N5685" s="60"/>
    </row>
    <row r="5686" spans="2:14" x14ac:dyDescent="0.25">
      <c r="B5686" s="46"/>
      <c r="G5686" s="60"/>
      <c r="H5686" s="46"/>
      <c r="I5686" s="46"/>
      <c r="N5686" s="60"/>
    </row>
    <row r="5687" spans="2:14" x14ac:dyDescent="0.25">
      <c r="B5687" s="46"/>
      <c r="G5687" s="60"/>
      <c r="H5687" s="46"/>
      <c r="I5687" s="46"/>
      <c r="N5687" s="60"/>
    </row>
    <row r="5688" spans="2:14" x14ac:dyDescent="0.25">
      <c r="B5688" s="46"/>
      <c r="G5688" s="60"/>
      <c r="H5688" s="46"/>
      <c r="I5688" s="46"/>
      <c r="N5688" s="60"/>
    </row>
    <row r="5689" spans="2:14" x14ac:dyDescent="0.25">
      <c r="B5689" s="46"/>
      <c r="G5689" s="60"/>
      <c r="H5689" s="46"/>
      <c r="I5689" s="46"/>
      <c r="N5689" s="60"/>
    </row>
    <row r="5690" spans="2:14" x14ac:dyDescent="0.25">
      <c r="B5690" s="46"/>
      <c r="G5690" s="60"/>
      <c r="H5690" s="46"/>
      <c r="I5690" s="46"/>
      <c r="N5690" s="60"/>
    </row>
    <row r="5691" spans="2:14" x14ac:dyDescent="0.25">
      <c r="B5691" s="46"/>
      <c r="G5691" s="60"/>
      <c r="H5691" s="46"/>
      <c r="I5691" s="46"/>
      <c r="N5691" s="60"/>
    </row>
    <row r="5692" spans="2:14" x14ac:dyDescent="0.25">
      <c r="B5692" s="46"/>
      <c r="G5692" s="60"/>
      <c r="H5692" s="46"/>
      <c r="I5692" s="46"/>
      <c r="N5692" s="60"/>
    </row>
    <row r="5693" spans="2:14" x14ac:dyDescent="0.25">
      <c r="B5693" s="46"/>
      <c r="G5693" s="60"/>
      <c r="H5693" s="46"/>
      <c r="I5693" s="46"/>
      <c r="N5693" s="60"/>
    </row>
    <row r="5694" spans="2:14" x14ac:dyDescent="0.25">
      <c r="B5694" s="46"/>
      <c r="G5694" s="60"/>
      <c r="H5694" s="46"/>
      <c r="I5694" s="46"/>
      <c r="N5694" s="60"/>
    </row>
    <row r="5695" spans="2:14" x14ac:dyDescent="0.25">
      <c r="B5695" s="46"/>
      <c r="G5695" s="60"/>
      <c r="H5695" s="46"/>
      <c r="I5695" s="46"/>
      <c r="N5695" s="60"/>
    </row>
    <row r="5696" spans="2:14" x14ac:dyDescent="0.25">
      <c r="B5696" s="46"/>
      <c r="G5696" s="60"/>
      <c r="H5696" s="46"/>
      <c r="I5696" s="46"/>
      <c r="N5696" s="60"/>
    </row>
    <row r="5697" spans="2:14" x14ac:dyDescent="0.25">
      <c r="B5697" s="46"/>
      <c r="G5697" s="60"/>
      <c r="H5697" s="46"/>
      <c r="I5697" s="46"/>
      <c r="N5697" s="60"/>
    </row>
    <row r="5698" spans="2:14" x14ac:dyDescent="0.25">
      <c r="B5698" s="46"/>
      <c r="G5698" s="60"/>
      <c r="H5698" s="46"/>
      <c r="I5698" s="46"/>
      <c r="N5698" s="60"/>
    </row>
    <row r="5699" spans="2:14" x14ac:dyDescent="0.25">
      <c r="B5699" s="46"/>
      <c r="G5699" s="60"/>
      <c r="H5699" s="46"/>
      <c r="I5699" s="46"/>
      <c r="N5699" s="60"/>
    </row>
    <row r="5700" spans="2:14" x14ac:dyDescent="0.25">
      <c r="B5700" s="46"/>
      <c r="G5700" s="60"/>
      <c r="H5700" s="46"/>
      <c r="I5700" s="46"/>
      <c r="N5700" s="60"/>
    </row>
    <row r="5701" spans="2:14" x14ac:dyDescent="0.25">
      <c r="B5701" s="46"/>
      <c r="G5701" s="60"/>
      <c r="H5701" s="46"/>
      <c r="I5701" s="46"/>
      <c r="N5701" s="60"/>
    </row>
    <row r="5702" spans="2:14" x14ac:dyDescent="0.25">
      <c r="B5702" s="46"/>
      <c r="G5702" s="60"/>
      <c r="H5702" s="46"/>
      <c r="I5702" s="46"/>
      <c r="N5702" s="60"/>
    </row>
    <row r="5703" spans="2:14" x14ac:dyDescent="0.25">
      <c r="B5703" s="46"/>
      <c r="G5703" s="60"/>
      <c r="H5703" s="46"/>
      <c r="I5703" s="46"/>
      <c r="N5703" s="60"/>
    </row>
    <row r="5704" spans="2:14" x14ac:dyDescent="0.25">
      <c r="B5704" s="46"/>
      <c r="G5704" s="60"/>
      <c r="H5704" s="46"/>
      <c r="I5704" s="46"/>
      <c r="N5704" s="60"/>
    </row>
    <row r="5705" spans="2:14" x14ac:dyDescent="0.25">
      <c r="B5705" s="46"/>
      <c r="G5705" s="60"/>
      <c r="H5705" s="46"/>
      <c r="I5705" s="46"/>
      <c r="N5705" s="60"/>
    </row>
    <row r="5706" spans="2:14" x14ac:dyDescent="0.25">
      <c r="B5706" s="46"/>
      <c r="G5706" s="60"/>
      <c r="H5706" s="46"/>
      <c r="I5706" s="46"/>
      <c r="N5706" s="60"/>
    </row>
    <row r="5707" spans="2:14" x14ac:dyDescent="0.25">
      <c r="B5707" s="46"/>
      <c r="G5707" s="60"/>
      <c r="H5707" s="46"/>
      <c r="I5707" s="46"/>
      <c r="N5707" s="60"/>
    </row>
    <row r="5708" spans="2:14" x14ac:dyDescent="0.25">
      <c r="B5708" s="46"/>
      <c r="G5708" s="60"/>
      <c r="H5708" s="46"/>
      <c r="I5708" s="46"/>
      <c r="N5708" s="60"/>
    </row>
    <row r="5709" spans="2:14" x14ac:dyDescent="0.25">
      <c r="B5709" s="46"/>
      <c r="G5709" s="60"/>
      <c r="H5709" s="46"/>
      <c r="I5709" s="46"/>
      <c r="N5709" s="60"/>
    </row>
    <row r="5710" spans="2:14" x14ac:dyDescent="0.25">
      <c r="B5710" s="46"/>
      <c r="G5710" s="60"/>
      <c r="H5710" s="46"/>
      <c r="I5710" s="46"/>
      <c r="N5710" s="60"/>
    </row>
    <row r="5711" spans="2:14" x14ac:dyDescent="0.25">
      <c r="B5711" s="46"/>
      <c r="G5711" s="60"/>
      <c r="H5711" s="46"/>
      <c r="I5711" s="46"/>
      <c r="N5711" s="60"/>
    </row>
    <row r="5712" spans="2:14" x14ac:dyDescent="0.25">
      <c r="B5712" s="46"/>
      <c r="G5712" s="60"/>
      <c r="H5712" s="46"/>
      <c r="I5712" s="46"/>
      <c r="N5712" s="60"/>
    </row>
    <row r="5713" spans="2:14" x14ac:dyDescent="0.25">
      <c r="B5713" s="46"/>
      <c r="G5713" s="60"/>
      <c r="H5713" s="46"/>
      <c r="I5713" s="46"/>
      <c r="N5713" s="60"/>
    </row>
    <row r="5714" spans="2:14" x14ac:dyDescent="0.25">
      <c r="B5714" s="46"/>
      <c r="G5714" s="60"/>
      <c r="H5714" s="46"/>
      <c r="I5714" s="46"/>
      <c r="N5714" s="60"/>
    </row>
    <row r="5715" spans="2:14" x14ac:dyDescent="0.25">
      <c r="B5715" s="46"/>
      <c r="G5715" s="60"/>
      <c r="H5715" s="46"/>
      <c r="I5715" s="46"/>
      <c r="N5715" s="60"/>
    </row>
    <row r="5716" spans="2:14" x14ac:dyDescent="0.25">
      <c r="B5716" s="46"/>
      <c r="G5716" s="60"/>
      <c r="H5716" s="46"/>
      <c r="I5716" s="46"/>
      <c r="N5716" s="60"/>
    </row>
    <row r="5717" spans="2:14" x14ac:dyDescent="0.25">
      <c r="B5717" s="46"/>
      <c r="G5717" s="60"/>
      <c r="H5717" s="46"/>
      <c r="I5717" s="46"/>
      <c r="N5717" s="60"/>
    </row>
    <row r="5718" spans="2:14" x14ac:dyDescent="0.25">
      <c r="B5718" s="46"/>
      <c r="G5718" s="60"/>
      <c r="H5718" s="46"/>
      <c r="I5718" s="46"/>
      <c r="N5718" s="60"/>
    </row>
    <row r="5719" spans="2:14" x14ac:dyDescent="0.25">
      <c r="B5719" s="46"/>
      <c r="G5719" s="60"/>
      <c r="H5719" s="46"/>
      <c r="I5719" s="46"/>
      <c r="N5719" s="60"/>
    </row>
    <row r="5720" spans="2:14" x14ac:dyDescent="0.25">
      <c r="B5720" s="46"/>
      <c r="G5720" s="60"/>
      <c r="H5720" s="46"/>
      <c r="I5720" s="46"/>
      <c r="N5720" s="60"/>
    </row>
    <row r="5721" spans="2:14" x14ac:dyDescent="0.25">
      <c r="B5721" s="46"/>
      <c r="G5721" s="60"/>
      <c r="H5721" s="46"/>
      <c r="I5721" s="46"/>
      <c r="N5721" s="60"/>
    </row>
    <row r="5722" spans="2:14" x14ac:dyDescent="0.25">
      <c r="B5722" s="46"/>
      <c r="G5722" s="60"/>
      <c r="H5722" s="46"/>
      <c r="I5722" s="46"/>
      <c r="N5722" s="60"/>
    </row>
    <row r="5723" spans="2:14" x14ac:dyDescent="0.25">
      <c r="B5723" s="46"/>
      <c r="G5723" s="60"/>
      <c r="H5723" s="46"/>
      <c r="I5723" s="46"/>
      <c r="N5723" s="60"/>
    </row>
    <row r="5724" spans="2:14" x14ac:dyDescent="0.25">
      <c r="B5724" s="46"/>
      <c r="G5724" s="60"/>
      <c r="H5724" s="46"/>
      <c r="I5724" s="46"/>
      <c r="N5724" s="60"/>
    </row>
    <row r="5725" spans="2:14" x14ac:dyDescent="0.25">
      <c r="B5725" s="46"/>
      <c r="G5725" s="60"/>
      <c r="H5725" s="46"/>
      <c r="I5725" s="46"/>
      <c r="N5725" s="60"/>
    </row>
    <row r="5726" spans="2:14" x14ac:dyDescent="0.25">
      <c r="B5726" s="46"/>
      <c r="G5726" s="60"/>
      <c r="H5726" s="46"/>
      <c r="I5726" s="46"/>
      <c r="N5726" s="60"/>
    </row>
    <row r="5727" spans="2:14" x14ac:dyDescent="0.25">
      <c r="B5727" s="46"/>
      <c r="G5727" s="60"/>
      <c r="H5727" s="46"/>
      <c r="I5727" s="46"/>
      <c r="N5727" s="60"/>
    </row>
    <row r="5728" spans="2:14" x14ac:dyDescent="0.25">
      <c r="B5728" s="46"/>
      <c r="G5728" s="60"/>
      <c r="H5728" s="46"/>
      <c r="I5728" s="46"/>
      <c r="N5728" s="60"/>
    </row>
    <row r="5729" spans="2:14" x14ac:dyDescent="0.25">
      <c r="B5729" s="46"/>
      <c r="G5729" s="60"/>
      <c r="H5729" s="46"/>
      <c r="I5729" s="46"/>
      <c r="N5729" s="60"/>
    </row>
    <row r="5730" spans="2:14" x14ac:dyDescent="0.25">
      <c r="B5730" s="46"/>
      <c r="G5730" s="60"/>
      <c r="H5730" s="46"/>
      <c r="I5730" s="46"/>
      <c r="N5730" s="60"/>
    </row>
    <row r="5731" spans="2:14" x14ac:dyDescent="0.25">
      <c r="B5731" s="46"/>
      <c r="G5731" s="60"/>
      <c r="H5731" s="46"/>
      <c r="I5731" s="46"/>
      <c r="N5731" s="60"/>
    </row>
    <row r="5732" spans="2:14" x14ac:dyDescent="0.25">
      <c r="B5732" s="46"/>
      <c r="G5732" s="60"/>
      <c r="H5732" s="46"/>
      <c r="I5732" s="46"/>
      <c r="N5732" s="60"/>
    </row>
    <row r="5733" spans="2:14" x14ac:dyDescent="0.25">
      <c r="B5733" s="46"/>
      <c r="G5733" s="60"/>
      <c r="H5733" s="46"/>
      <c r="I5733" s="46"/>
      <c r="N5733" s="60"/>
    </row>
    <row r="5734" spans="2:14" x14ac:dyDescent="0.25">
      <c r="B5734" s="46"/>
      <c r="G5734" s="60"/>
      <c r="H5734" s="46"/>
      <c r="I5734" s="46"/>
      <c r="N5734" s="60"/>
    </row>
    <row r="5735" spans="2:14" x14ac:dyDescent="0.25">
      <c r="B5735" s="46"/>
      <c r="G5735" s="60"/>
      <c r="H5735" s="46"/>
      <c r="I5735" s="46"/>
      <c r="N5735" s="60"/>
    </row>
    <row r="5736" spans="2:14" x14ac:dyDescent="0.25">
      <c r="B5736" s="46"/>
      <c r="G5736" s="60"/>
      <c r="H5736" s="46"/>
      <c r="I5736" s="46"/>
      <c r="N5736" s="60"/>
    </row>
    <row r="5737" spans="2:14" x14ac:dyDescent="0.25">
      <c r="B5737" s="46"/>
      <c r="G5737" s="60"/>
      <c r="H5737" s="46"/>
      <c r="I5737" s="46"/>
      <c r="N5737" s="60"/>
    </row>
    <row r="5738" spans="2:14" x14ac:dyDescent="0.25">
      <c r="B5738" s="46"/>
      <c r="G5738" s="60"/>
      <c r="H5738" s="46"/>
      <c r="I5738" s="46"/>
      <c r="N5738" s="60"/>
    </row>
    <row r="5739" spans="2:14" x14ac:dyDescent="0.25">
      <c r="B5739" s="46"/>
      <c r="G5739" s="60"/>
      <c r="H5739" s="46"/>
      <c r="I5739" s="46"/>
      <c r="N5739" s="60"/>
    </row>
    <row r="5740" spans="2:14" x14ac:dyDescent="0.25">
      <c r="B5740" s="46"/>
      <c r="G5740" s="60"/>
      <c r="H5740" s="46"/>
      <c r="I5740" s="46"/>
      <c r="N5740" s="60"/>
    </row>
    <row r="5741" spans="2:14" x14ac:dyDescent="0.25">
      <c r="B5741" s="46"/>
      <c r="G5741" s="60"/>
      <c r="H5741" s="46"/>
      <c r="I5741" s="46"/>
      <c r="N5741" s="60"/>
    </row>
    <row r="5742" spans="2:14" x14ac:dyDescent="0.25">
      <c r="B5742" s="46"/>
      <c r="G5742" s="60"/>
      <c r="H5742" s="46"/>
      <c r="I5742" s="46"/>
      <c r="N5742" s="60"/>
    </row>
    <row r="5743" spans="2:14" x14ac:dyDescent="0.25">
      <c r="B5743" s="46"/>
      <c r="G5743" s="60"/>
      <c r="H5743" s="46"/>
      <c r="I5743" s="46"/>
      <c r="N5743" s="60"/>
    </row>
    <row r="5744" spans="2:14" x14ac:dyDescent="0.25">
      <c r="B5744" s="46"/>
      <c r="G5744" s="60"/>
      <c r="H5744" s="46"/>
      <c r="I5744" s="46"/>
      <c r="N5744" s="60"/>
    </row>
    <row r="5745" spans="2:14" x14ac:dyDescent="0.25">
      <c r="B5745" s="46"/>
      <c r="G5745" s="60"/>
      <c r="H5745" s="46"/>
      <c r="I5745" s="46"/>
      <c r="N5745" s="60"/>
    </row>
    <row r="5746" spans="2:14" x14ac:dyDescent="0.25">
      <c r="B5746" s="46"/>
      <c r="G5746" s="60"/>
      <c r="H5746" s="46"/>
      <c r="I5746" s="46"/>
      <c r="N5746" s="60"/>
    </row>
    <row r="5747" spans="2:14" x14ac:dyDescent="0.25">
      <c r="B5747" s="46"/>
      <c r="G5747" s="60"/>
      <c r="H5747" s="46"/>
      <c r="I5747" s="46"/>
      <c r="N5747" s="60"/>
    </row>
    <row r="5748" spans="2:14" x14ac:dyDescent="0.25">
      <c r="B5748" s="46"/>
      <c r="G5748" s="60"/>
      <c r="H5748" s="46"/>
      <c r="I5748" s="46"/>
      <c r="N5748" s="60"/>
    </row>
    <row r="5749" spans="2:14" x14ac:dyDescent="0.25">
      <c r="B5749" s="46"/>
      <c r="G5749" s="60"/>
      <c r="H5749" s="46"/>
      <c r="I5749" s="46"/>
      <c r="N5749" s="60"/>
    </row>
    <row r="5750" spans="2:14" x14ac:dyDescent="0.25">
      <c r="B5750" s="46"/>
      <c r="G5750" s="60"/>
      <c r="H5750" s="46"/>
      <c r="I5750" s="46"/>
      <c r="N5750" s="60"/>
    </row>
    <row r="5751" spans="2:14" x14ac:dyDescent="0.25">
      <c r="B5751" s="46"/>
      <c r="G5751" s="60"/>
      <c r="H5751" s="46"/>
      <c r="I5751" s="46"/>
      <c r="N5751" s="60"/>
    </row>
    <row r="5752" spans="2:14" x14ac:dyDescent="0.25">
      <c r="B5752" s="46"/>
      <c r="G5752" s="60"/>
      <c r="H5752" s="46"/>
      <c r="I5752" s="46"/>
      <c r="N5752" s="60"/>
    </row>
    <row r="5753" spans="2:14" x14ac:dyDescent="0.25">
      <c r="B5753" s="46"/>
      <c r="G5753" s="60"/>
      <c r="H5753" s="46"/>
      <c r="I5753" s="46"/>
      <c r="N5753" s="60"/>
    </row>
    <row r="5754" spans="2:14" x14ac:dyDescent="0.25">
      <c r="B5754" s="46"/>
      <c r="G5754" s="60"/>
      <c r="H5754" s="46"/>
      <c r="I5754" s="46"/>
      <c r="N5754" s="60"/>
    </row>
    <row r="5755" spans="2:14" x14ac:dyDescent="0.25">
      <c r="B5755" s="46"/>
      <c r="G5755" s="60"/>
      <c r="H5755" s="46"/>
      <c r="I5755" s="46"/>
      <c r="N5755" s="60"/>
    </row>
    <row r="5756" spans="2:14" x14ac:dyDescent="0.25">
      <c r="B5756" s="46"/>
      <c r="G5756" s="60"/>
      <c r="H5756" s="46"/>
      <c r="I5756" s="46"/>
      <c r="N5756" s="60"/>
    </row>
    <row r="5757" spans="2:14" x14ac:dyDescent="0.25">
      <c r="B5757" s="46"/>
      <c r="G5757" s="60"/>
      <c r="H5757" s="46"/>
      <c r="I5757" s="46"/>
      <c r="N5757" s="60"/>
    </row>
    <row r="5758" spans="2:14" x14ac:dyDescent="0.25">
      <c r="B5758" s="46"/>
      <c r="G5758" s="60"/>
      <c r="H5758" s="46"/>
      <c r="I5758" s="46"/>
      <c r="N5758" s="60"/>
    </row>
    <row r="5759" spans="2:14" x14ac:dyDescent="0.25">
      <c r="B5759" s="46"/>
      <c r="G5759" s="60"/>
      <c r="H5759" s="46"/>
      <c r="I5759" s="46"/>
      <c r="N5759" s="60"/>
    </row>
    <row r="5760" spans="2:14" x14ac:dyDescent="0.25">
      <c r="B5760" s="46"/>
      <c r="G5760" s="60"/>
      <c r="H5760" s="46"/>
      <c r="I5760" s="46"/>
      <c r="N5760" s="60"/>
    </row>
    <row r="5761" spans="2:14" x14ac:dyDescent="0.25">
      <c r="B5761" s="46"/>
      <c r="G5761" s="60"/>
      <c r="H5761" s="46"/>
      <c r="I5761" s="46"/>
      <c r="N5761" s="60"/>
    </row>
    <row r="5762" spans="2:14" x14ac:dyDescent="0.25">
      <c r="B5762" s="46"/>
      <c r="G5762" s="60"/>
      <c r="H5762" s="46"/>
      <c r="I5762" s="46"/>
      <c r="N5762" s="60"/>
    </row>
    <row r="5763" spans="2:14" x14ac:dyDescent="0.25">
      <c r="B5763" s="46"/>
      <c r="G5763" s="60"/>
      <c r="H5763" s="46"/>
      <c r="I5763" s="46"/>
      <c r="N5763" s="60"/>
    </row>
    <row r="5764" spans="2:14" x14ac:dyDescent="0.25">
      <c r="B5764" s="46"/>
      <c r="G5764" s="60"/>
      <c r="H5764" s="46"/>
      <c r="I5764" s="46"/>
      <c r="N5764" s="60"/>
    </row>
    <row r="5765" spans="2:14" x14ac:dyDescent="0.25">
      <c r="B5765" s="46"/>
      <c r="G5765" s="60"/>
      <c r="H5765" s="46"/>
      <c r="I5765" s="46"/>
      <c r="N5765" s="60"/>
    </row>
    <row r="5766" spans="2:14" x14ac:dyDescent="0.25">
      <c r="B5766" s="46"/>
      <c r="G5766" s="60"/>
      <c r="H5766" s="46"/>
      <c r="I5766" s="46"/>
      <c r="N5766" s="60"/>
    </row>
    <row r="5767" spans="2:14" x14ac:dyDescent="0.25">
      <c r="B5767" s="46"/>
      <c r="G5767" s="60"/>
      <c r="H5767" s="46"/>
      <c r="I5767" s="46"/>
      <c r="N5767" s="60"/>
    </row>
    <row r="5768" spans="2:14" x14ac:dyDescent="0.25">
      <c r="B5768" s="46"/>
      <c r="G5768" s="60"/>
      <c r="H5768" s="46"/>
      <c r="I5768" s="46"/>
      <c r="N5768" s="60"/>
    </row>
    <row r="5769" spans="2:14" x14ac:dyDescent="0.25">
      <c r="B5769" s="46"/>
      <c r="G5769" s="60"/>
      <c r="H5769" s="46"/>
      <c r="I5769" s="46"/>
      <c r="N5769" s="60"/>
    </row>
    <row r="5770" spans="2:14" x14ac:dyDescent="0.25">
      <c r="B5770" s="46"/>
      <c r="G5770" s="60"/>
      <c r="H5770" s="46"/>
      <c r="I5770" s="46"/>
      <c r="N5770" s="60"/>
    </row>
    <row r="5771" spans="2:14" x14ac:dyDescent="0.25">
      <c r="B5771" s="46"/>
      <c r="G5771" s="60"/>
      <c r="H5771" s="46"/>
      <c r="I5771" s="46"/>
      <c r="N5771" s="60"/>
    </row>
    <row r="5772" spans="2:14" x14ac:dyDescent="0.25">
      <c r="B5772" s="46"/>
      <c r="G5772" s="60"/>
      <c r="H5772" s="46"/>
      <c r="I5772" s="46"/>
      <c r="N5772" s="60"/>
    </row>
    <row r="5773" spans="2:14" x14ac:dyDescent="0.25">
      <c r="B5773" s="46"/>
      <c r="G5773" s="60"/>
      <c r="H5773" s="46"/>
      <c r="I5773" s="46"/>
      <c r="N5773" s="60"/>
    </row>
    <row r="5774" spans="2:14" x14ac:dyDescent="0.25">
      <c r="B5774" s="46"/>
      <c r="G5774" s="60"/>
      <c r="H5774" s="46"/>
      <c r="I5774" s="46"/>
      <c r="N5774" s="60"/>
    </row>
    <row r="5775" spans="2:14" x14ac:dyDescent="0.25">
      <c r="B5775" s="46"/>
      <c r="G5775" s="60"/>
      <c r="H5775" s="46"/>
      <c r="I5775" s="46"/>
      <c r="N5775" s="60"/>
    </row>
    <row r="5776" spans="2:14" x14ac:dyDescent="0.25">
      <c r="B5776" s="46"/>
      <c r="G5776" s="60"/>
      <c r="H5776" s="46"/>
      <c r="I5776" s="46"/>
      <c r="N5776" s="60"/>
    </row>
    <row r="5777" spans="2:14" x14ac:dyDescent="0.25">
      <c r="B5777" s="46"/>
      <c r="G5777" s="60"/>
      <c r="H5777" s="46"/>
      <c r="I5777" s="46"/>
      <c r="N5777" s="60"/>
    </row>
    <row r="5778" spans="2:14" x14ac:dyDescent="0.25">
      <c r="B5778" s="46"/>
      <c r="G5778" s="60"/>
      <c r="H5778" s="46"/>
      <c r="I5778" s="46"/>
      <c r="N5778" s="60"/>
    </row>
    <row r="5779" spans="2:14" x14ac:dyDescent="0.25">
      <c r="B5779" s="46"/>
      <c r="G5779" s="60"/>
      <c r="H5779" s="46"/>
      <c r="I5779" s="46"/>
      <c r="N5779" s="60"/>
    </row>
    <row r="5780" spans="2:14" x14ac:dyDescent="0.25">
      <c r="B5780" s="46"/>
      <c r="G5780" s="60"/>
      <c r="H5780" s="46"/>
      <c r="I5780" s="46"/>
      <c r="N5780" s="60"/>
    </row>
    <row r="5781" spans="2:14" x14ac:dyDescent="0.25">
      <c r="B5781" s="46"/>
      <c r="G5781" s="60"/>
      <c r="H5781" s="46"/>
      <c r="I5781" s="46"/>
      <c r="N5781" s="60"/>
    </row>
    <row r="5782" spans="2:14" x14ac:dyDescent="0.25">
      <c r="B5782" s="46"/>
      <c r="G5782" s="60"/>
      <c r="H5782" s="46"/>
      <c r="I5782" s="46"/>
      <c r="N5782" s="60"/>
    </row>
    <row r="5783" spans="2:14" x14ac:dyDescent="0.25">
      <c r="B5783" s="46"/>
      <c r="G5783" s="60"/>
      <c r="H5783" s="46"/>
      <c r="I5783" s="46"/>
      <c r="N5783" s="60"/>
    </row>
    <row r="5784" spans="2:14" x14ac:dyDescent="0.25">
      <c r="B5784" s="46"/>
      <c r="G5784" s="60"/>
      <c r="H5784" s="46"/>
      <c r="I5784" s="46"/>
      <c r="N5784" s="60"/>
    </row>
    <row r="5785" spans="2:14" x14ac:dyDescent="0.25">
      <c r="B5785" s="46"/>
      <c r="G5785" s="60"/>
      <c r="H5785" s="46"/>
      <c r="I5785" s="46"/>
      <c r="N5785" s="60"/>
    </row>
    <row r="5786" spans="2:14" x14ac:dyDescent="0.25">
      <c r="B5786" s="46"/>
      <c r="G5786" s="60"/>
      <c r="H5786" s="46"/>
      <c r="I5786" s="46"/>
      <c r="N5786" s="60"/>
    </row>
    <row r="5787" spans="2:14" x14ac:dyDescent="0.25">
      <c r="B5787" s="46"/>
      <c r="G5787" s="60"/>
      <c r="H5787" s="46"/>
      <c r="I5787" s="46"/>
      <c r="N5787" s="60"/>
    </row>
    <row r="5788" spans="2:14" x14ac:dyDescent="0.25">
      <c r="B5788" s="46"/>
      <c r="G5788" s="60"/>
      <c r="H5788" s="46"/>
      <c r="I5788" s="46"/>
      <c r="N5788" s="60"/>
    </row>
    <row r="5789" spans="2:14" x14ac:dyDescent="0.25">
      <c r="B5789" s="46"/>
      <c r="G5789" s="60"/>
      <c r="H5789" s="46"/>
      <c r="I5789" s="46"/>
      <c r="N5789" s="60"/>
    </row>
    <row r="5790" spans="2:14" x14ac:dyDescent="0.25">
      <c r="B5790" s="46"/>
      <c r="G5790" s="60"/>
      <c r="H5790" s="46"/>
      <c r="I5790" s="46"/>
      <c r="N5790" s="60"/>
    </row>
    <row r="5791" spans="2:14" x14ac:dyDescent="0.25">
      <c r="B5791" s="46"/>
      <c r="G5791" s="60"/>
      <c r="H5791" s="46"/>
      <c r="I5791" s="46"/>
      <c r="N5791" s="60"/>
    </row>
    <row r="5792" spans="2:14" x14ac:dyDescent="0.25">
      <c r="B5792" s="46"/>
      <c r="G5792" s="60"/>
      <c r="H5792" s="46"/>
      <c r="I5792" s="46"/>
      <c r="N5792" s="60"/>
    </row>
    <row r="5793" spans="2:14" x14ac:dyDescent="0.25">
      <c r="B5793" s="46"/>
      <c r="G5793" s="60"/>
      <c r="H5793" s="46"/>
      <c r="I5793" s="46"/>
      <c r="N5793" s="60"/>
    </row>
    <row r="5794" spans="2:14" x14ac:dyDescent="0.25">
      <c r="B5794" s="46"/>
      <c r="G5794" s="60"/>
      <c r="H5794" s="46"/>
      <c r="I5794" s="46"/>
      <c r="N5794" s="60"/>
    </row>
    <row r="5795" spans="2:14" x14ac:dyDescent="0.25">
      <c r="B5795" s="46"/>
      <c r="G5795" s="60"/>
      <c r="H5795" s="46"/>
      <c r="I5795" s="46"/>
      <c r="N5795" s="60"/>
    </row>
    <row r="5796" spans="2:14" x14ac:dyDescent="0.25">
      <c r="B5796" s="46"/>
      <c r="G5796" s="60"/>
      <c r="H5796" s="46"/>
      <c r="I5796" s="46"/>
      <c r="N5796" s="60"/>
    </row>
    <row r="5797" spans="2:14" x14ac:dyDescent="0.25">
      <c r="B5797" s="46"/>
      <c r="G5797" s="60"/>
      <c r="H5797" s="46"/>
      <c r="I5797" s="46"/>
      <c r="N5797" s="60"/>
    </row>
    <row r="5798" spans="2:14" x14ac:dyDescent="0.25">
      <c r="B5798" s="46"/>
      <c r="G5798" s="60"/>
      <c r="H5798" s="46"/>
      <c r="I5798" s="46"/>
      <c r="N5798" s="60"/>
    </row>
    <row r="5799" spans="2:14" x14ac:dyDescent="0.25">
      <c r="B5799" s="46"/>
      <c r="G5799" s="60"/>
      <c r="H5799" s="46"/>
      <c r="I5799" s="46"/>
      <c r="N5799" s="60"/>
    </row>
    <row r="5800" spans="2:14" x14ac:dyDescent="0.25">
      <c r="B5800" s="46"/>
      <c r="G5800" s="60"/>
      <c r="H5800" s="46"/>
      <c r="I5800" s="46"/>
      <c r="N5800" s="60"/>
    </row>
    <row r="5801" spans="2:14" x14ac:dyDescent="0.25">
      <c r="B5801" s="46"/>
      <c r="G5801" s="60"/>
      <c r="H5801" s="46"/>
      <c r="I5801" s="46"/>
      <c r="N5801" s="60"/>
    </row>
    <row r="5802" spans="2:14" x14ac:dyDescent="0.25">
      <c r="B5802" s="46"/>
      <c r="G5802" s="60"/>
      <c r="H5802" s="46"/>
      <c r="I5802" s="46"/>
      <c r="N5802" s="60"/>
    </row>
    <row r="5803" spans="2:14" x14ac:dyDescent="0.25">
      <c r="B5803" s="46"/>
      <c r="G5803" s="60"/>
      <c r="H5803" s="46"/>
      <c r="I5803" s="46"/>
      <c r="N5803" s="60"/>
    </row>
    <row r="5804" spans="2:14" x14ac:dyDescent="0.25">
      <c r="B5804" s="46"/>
      <c r="G5804" s="60"/>
      <c r="H5804" s="46"/>
      <c r="I5804" s="46"/>
      <c r="N5804" s="60"/>
    </row>
    <row r="5805" spans="2:14" x14ac:dyDescent="0.25">
      <c r="B5805" s="46"/>
      <c r="G5805" s="60"/>
      <c r="H5805" s="46"/>
      <c r="I5805" s="46"/>
      <c r="N5805" s="60"/>
    </row>
    <row r="5806" spans="2:14" x14ac:dyDescent="0.25">
      <c r="B5806" s="46"/>
      <c r="G5806" s="60"/>
      <c r="H5806" s="46"/>
      <c r="I5806" s="46"/>
      <c r="N5806" s="60"/>
    </row>
    <row r="5807" spans="2:14" x14ac:dyDescent="0.25">
      <c r="B5807" s="46"/>
      <c r="G5807" s="60"/>
      <c r="H5807" s="46"/>
      <c r="I5807" s="46"/>
      <c r="N5807" s="60"/>
    </row>
    <row r="5808" spans="2:14" x14ac:dyDescent="0.25">
      <c r="B5808" s="46"/>
      <c r="G5808" s="60"/>
      <c r="H5808" s="46"/>
      <c r="I5808" s="46"/>
      <c r="N5808" s="60"/>
    </row>
    <row r="5809" spans="2:14" x14ac:dyDescent="0.25">
      <c r="B5809" s="46"/>
      <c r="G5809" s="60"/>
      <c r="H5809" s="46"/>
      <c r="I5809" s="46"/>
      <c r="N5809" s="60"/>
    </row>
    <row r="5810" spans="2:14" x14ac:dyDescent="0.25">
      <c r="B5810" s="46"/>
      <c r="G5810" s="60"/>
      <c r="H5810" s="46"/>
      <c r="I5810" s="46"/>
      <c r="N5810" s="60"/>
    </row>
    <row r="5811" spans="2:14" x14ac:dyDescent="0.25">
      <c r="B5811" s="46"/>
      <c r="G5811" s="60"/>
      <c r="H5811" s="46"/>
      <c r="I5811" s="46"/>
      <c r="N5811" s="60"/>
    </row>
    <row r="5812" spans="2:14" x14ac:dyDescent="0.25">
      <c r="B5812" s="46"/>
      <c r="G5812" s="60"/>
      <c r="H5812" s="46"/>
      <c r="I5812" s="46"/>
      <c r="N5812" s="60"/>
    </row>
    <row r="5813" spans="2:14" x14ac:dyDescent="0.25">
      <c r="B5813" s="46"/>
      <c r="G5813" s="60"/>
      <c r="H5813" s="46"/>
      <c r="I5813" s="46"/>
      <c r="N5813" s="60"/>
    </row>
    <row r="5814" spans="2:14" x14ac:dyDescent="0.25">
      <c r="B5814" s="46"/>
      <c r="G5814" s="60"/>
      <c r="H5814" s="46"/>
      <c r="I5814" s="46"/>
      <c r="N5814" s="60"/>
    </row>
    <row r="5815" spans="2:14" x14ac:dyDescent="0.25">
      <c r="B5815" s="46"/>
      <c r="G5815" s="60"/>
      <c r="H5815" s="46"/>
      <c r="I5815" s="46"/>
      <c r="N5815" s="60"/>
    </row>
    <row r="5816" spans="2:14" x14ac:dyDescent="0.25">
      <c r="B5816" s="46"/>
      <c r="G5816" s="60"/>
      <c r="H5816" s="46"/>
      <c r="I5816" s="46"/>
      <c r="N5816" s="60"/>
    </row>
    <row r="5817" spans="2:14" x14ac:dyDescent="0.25">
      <c r="B5817" s="46"/>
      <c r="G5817" s="60"/>
      <c r="H5817" s="46"/>
      <c r="I5817" s="46"/>
      <c r="N5817" s="60"/>
    </row>
    <row r="5818" spans="2:14" x14ac:dyDescent="0.25">
      <c r="B5818" s="46"/>
      <c r="G5818" s="60"/>
      <c r="H5818" s="46"/>
      <c r="I5818" s="46"/>
      <c r="N5818" s="60"/>
    </row>
    <row r="5819" spans="2:14" x14ac:dyDescent="0.25">
      <c r="B5819" s="46"/>
      <c r="G5819" s="60"/>
      <c r="H5819" s="46"/>
      <c r="I5819" s="46"/>
      <c r="N5819" s="60"/>
    </row>
    <row r="5820" spans="2:14" x14ac:dyDescent="0.25">
      <c r="B5820" s="46"/>
      <c r="G5820" s="60"/>
      <c r="H5820" s="46"/>
      <c r="I5820" s="46"/>
      <c r="N5820" s="60"/>
    </row>
    <row r="5821" spans="2:14" x14ac:dyDescent="0.25">
      <c r="B5821" s="46"/>
      <c r="G5821" s="60"/>
      <c r="H5821" s="46"/>
      <c r="I5821" s="46"/>
      <c r="N5821" s="60"/>
    </row>
    <row r="5822" spans="2:14" x14ac:dyDescent="0.25">
      <c r="B5822" s="46"/>
      <c r="G5822" s="60"/>
      <c r="H5822" s="46"/>
      <c r="I5822" s="46"/>
      <c r="N5822" s="60"/>
    </row>
    <row r="5823" spans="2:14" x14ac:dyDescent="0.25">
      <c r="B5823" s="46"/>
      <c r="G5823" s="60"/>
      <c r="H5823" s="46"/>
      <c r="I5823" s="46"/>
      <c r="N5823" s="60"/>
    </row>
    <row r="5824" spans="2:14" x14ac:dyDescent="0.25">
      <c r="B5824" s="46"/>
      <c r="G5824" s="60"/>
      <c r="H5824" s="46"/>
      <c r="I5824" s="46"/>
      <c r="N5824" s="60"/>
    </row>
    <row r="5825" spans="2:14" x14ac:dyDescent="0.25">
      <c r="B5825" s="46"/>
      <c r="G5825" s="60"/>
      <c r="H5825" s="46"/>
      <c r="I5825" s="46"/>
      <c r="N5825" s="60"/>
    </row>
    <row r="5826" spans="2:14" x14ac:dyDescent="0.25">
      <c r="B5826" s="46"/>
      <c r="G5826" s="60"/>
      <c r="H5826" s="46"/>
      <c r="I5826" s="46"/>
      <c r="N5826" s="60"/>
    </row>
    <row r="5827" spans="2:14" x14ac:dyDescent="0.25">
      <c r="B5827" s="46"/>
      <c r="G5827" s="60"/>
      <c r="H5827" s="46"/>
      <c r="I5827" s="46"/>
      <c r="N5827" s="60"/>
    </row>
    <row r="5828" spans="2:14" x14ac:dyDescent="0.25">
      <c r="B5828" s="46"/>
      <c r="G5828" s="60"/>
      <c r="H5828" s="46"/>
      <c r="I5828" s="46"/>
      <c r="N5828" s="60"/>
    </row>
    <row r="5829" spans="2:14" x14ac:dyDescent="0.25">
      <c r="B5829" s="46"/>
      <c r="G5829" s="60"/>
      <c r="H5829" s="46"/>
      <c r="I5829" s="46"/>
      <c r="N5829" s="60"/>
    </row>
    <row r="5830" spans="2:14" x14ac:dyDescent="0.25">
      <c r="B5830" s="46"/>
      <c r="G5830" s="60"/>
      <c r="H5830" s="46"/>
      <c r="I5830" s="46"/>
      <c r="N5830" s="60"/>
    </row>
    <row r="5831" spans="2:14" x14ac:dyDescent="0.25">
      <c r="B5831" s="46"/>
      <c r="G5831" s="60"/>
      <c r="H5831" s="46"/>
      <c r="I5831" s="46"/>
      <c r="N5831" s="60"/>
    </row>
    <row r="5832" spans="2:14" x14ac:dyDescent="0.25">
      <c r="B5832" s="46"/>
      <c r="G5832" s="60"/>
      <c r="H5832" s="46"/>
      <c r="I5832" s="46"/>
      <c r="N5832" s="60"/>
    </row>
    <row r="5833" spans="2:14" x14ac:dyDescent="0.25">
      <c r="B5833" s="46"/>
      <c r="G5833" s="60"/>
      <c r="H5833" s="46"/>
      <c r="I5833" s="46"/>
      <c r="N5833" s="60"/>
    </row>
    <row r="5834" spans="2:14" x14ac:dyDescent="0.25">
      <c r="B5834" s="46"/>
      <c r="G5834" s="60"/>
      <c r="H5834" s="46"/>
      <c r="I5834" s="46"/>
      <c r="N5834" s="60"/>
    </row>
    <row r="5835" spans="2:14" x14ac:dyDescent="0.25">
      <c r="B5835" s="46"/>
      <c r="G5835" s="60"/>
      <c r="H5835" s="46"/>
      <c r="I5835" s="46"/>
      <c r="N5835" s="60"/>
    </row>
    <row r="5836" spans="2:14" x14ac:dyDescent="0.25">
      <c r="B5836" s="46"/>
      <c r="G5836" s="60"/>
      <c r="H5836" s="46"/>
      <c r="I5836" s="46"/>
      <c r="N5836" s="60"/>
    </row>
    <row r="5837" spans="2:14" x14ac:dyDescent="0.25">
      <c r="B5837" s="46"/>
      <c r="G5837" s="60"/>
      <c r="H5837" s="46"/>
      <c r="I5837" s="46"/>
      <c r="N5837" s="60"/>
    </row>
    <row r="5838" spans="2:14" x14ac:dyDescent="0.25">
      <c r="B5838" s="46"/>
      <c r="G5838" s="60"/>
      <c r="H5838" s="46"/>
      <c r="I5838" s="46"/>
      <c r="N5838" s="60"/>
    </row>
    <row r="5839" spans="2:14" x14ac:dyDescent="0.25">
      <c r="B5839" s="46"/>
      <c r="G5839" s="60"/>
      <c r="H5839" s="46"/>
      <c r="I5839" s="46"/>
      <c r="N5839" s="60"/>
    </row>
    <row r="5840" spans="2:14" x14ac:dyDescent="0.25">
      <c r="B5840" s="46"/>
      <c r="G5840" s="60"/>
      <c r="H5840" s="46"/>
      <c r="I5840" s="46"/>
      <c r="N5840" s="60"/>
    </row>
    <row r="5841" spans="2:14" x14ac:dyDescent="0.25">
      <c r="B5841" s="46"/>
      <c r="G5841" s="60"/>
      <c r="H5841" s="46"/>
      <c r="I5841" s="46"/>
      <c r="N5841" s="60"/>
    </row>
    <row r="5842" spans="2:14" x14ac:dyDescent="0.25">
      <c r="B5842" s="46"/>
      <c r="G5842" s="60"/>
      <c r="H5842" s="46"/>
      <c r="I5842" s="46"/>
      <c r="N5842" s="60"/>
    </row>
    <row r="5843" spans="2:14" x14ac:dyDescent="0.25">
      <c r="B5843" s="46"/>
      <c r="G5843" s="60"/>
      <c r="H5843" s="46"/>
      <c r="I5843" s="46"/>
      <c r="N5843" s="60"/>
    </row>
    <row r="5844" spans="2:14" x14ac:dyDescent="0.25">
      <c r="B5844" s="46"/>
      <c r="G5844" s="60"/>
      <c r="H5844" s="46"/>
      <c r="I5844" s="46"/>
      <c r="N5844" s="60"/>
    </row>
    <row r="5845" spans="2:14" x14ac:dyDescent="0.25">
      <c r="B5845" s="46"/>
      <c r="G5845" s="60"/>
      <c r="H5845" s="46"/>
      <c r="I5845" s="46"/>
      <c r="N5845" s="60"/>
    </row>
    <row r="5846" spans="2:14" x14ac:dyDescent="0.25">
      <c r="B5846" s="46"/>
      <c r="G5846" s="60"/>
      <c r="H5846" s="46"/>
      <c r="I5846" s="46"/>
      <c r="N5846" s="60"/>
    </row>
    <row r="5847" spans="2:14" x14ac:dyDescent="0.25">
      <c r="B5847" s="46"/>
      <c r="G5847" s="60"/>
      <c r="H5847" s="46"/>
      <c r="I5847" s="46"/>
      <c r="N5847" s="60"/>
    </row>
    <row r="5848" spans="2:14" x14ac:dyDescent="0.25">
      <c r="B5848" s="46"/>
      <c r="G5848" s="60"/>
      <c r="H5848" s="46"/>
      <c r="I5848" s="46"/>
      <c r="N5848" s="60"/>
    </row>
    <row r="5849" spans="2:14" x14ac:dyDescent="0.25">
      <c r="B5849" s="46"/>
      <c r="G5849" s="60"/>
      <c r="H5849" s="46"/>
      <c r="I5849" s="46"/>
      <c r="N5849" s="60"/>
    </row>
    <row r="5850" spans="2:14" x14ac:dyDescent="0.25">
      <c r="B5850" s="46"/>
      <c r="G5850" s="60"/>
      <c r="H5850" s="46"/>
      <c r="I5850" s="46"/>
      <c r="N5850" s="60"/>
    </row>
    <row r="5851" spans="2:14" x14ac:dyDescent="0.25">
      <c r="B5851" s="46"/>
      <c r="G5851" s="60"/>
      <c r="H5851" s="46"/>
      <c r="I5851" s="46"/>
      <c r="N5851" s="60"/>
    </row>
    <row r="5852" spans="2:14" x14ac:dyDescent="0.25">
      <c r="B5852" s="46"/>
      <c r="G5852" s="60"/>
      <c r="H5852" s="46"/>
      <c r="I5852" s="46"/>
      <c r="N5852" s="60"/>
    </row>
    <row r="5853" spans="2:14" x14ac:dyDescent="0.25">
      <c r="B5853" s="46"/>
      <c r="G5853" s="60"/>
      <c r="H5853" s="46"/>
      <c r="I5853" s="46"/>
      <c r="N5853" s="60"/>
    </row>
    <row r="5854" spans="2:14" x14ac:dyDescent="0.25">
      <c r="B5854" s="46"/>
      <c r="G5854" s="60"/>
      <c r="H5854" s="46"/>
      <c r="I5854" s="46"/>
      <c r="N5854" s="60"/>
    </row>
    <row r="5855" spans="2:14" x14ac:dyDescent="0.25">
      <c r="B5855" s="46"/>
      <c r="G5855" s="60"/>
      <c r="H5855" s="46"/>
      <c r="I5855" s="46"/>
      <c r="N5855" s="60"/>
    </row>
    <row r="5856" spans="2:14" x14ac:dyDescent="0.25">
      <c r="B5856" s="46"/>
      <c r="G5856" s="60"/>
      <c r="H5856" s="46"/>
      <c r="I5856" s="46"/>
      <c r="N5856" s="60"/>
    </row>
    <row r="5857" spans="2:14" x14ac:dyDescent="0.25">
      <c r="B5857" s="46"/>
      <c r="G5857" s="60"/>
      <c r="H5857" s="46"/>
      <c r="I5857" s="46"/>
      <c r="N5857" s="60"/>
    </row>
    <row r="5858" spans="2:14" x14ac:dyDescent="0.25">
      <c r="B5858" s="46"/>
      <c r="G5858" s="60"/>
      <c r="H5858" s="46"/>
      <c r="I5858" s="46"/>
      <c r="N5858" s="60"/>
    </row>
    <row r="5859" spans="2:14" x14ac:dyDescent="0.25">
      <c r="B5859" s="46"/>
      <c r="G5859" s="60"/>
      <c r="H5859" s="46"/>
      <c r="I5859" s="46"/>
      <c r="N5859" s="60"/>
    </row>
    <row r="5860" spans="2:14" x14ac:dyDescent="0.25">
      <c r="B5860" s="46"/>
      <c r="G5860" s="60"/>
      <c r="H5860" s="46"/>
      <c r="I5860" s="46"/>
      <c r="N5860" s="60"/>
    </row>
    <row r="5861" spans="2:14" x14ac:dyDescent="0.25">
      <c r="B5861" s="46"/>
      <c r="G5861" s="60"/>
      <c r="H5861" s="46"/>
      <c r="I5861" s="46"/>
      <c r="N5861" s="60"/>
    </row>
    <row r="5862" spans="2:14" x14ac:dyDescent="0.25">
      <c r="B5862" s="46"/>
      <c r="G5862" s="60"/>
      <c r="H5862" s="46"/>
      <c r="I5862" s="46"/>
      <c r="N5862" s="60"/>
    </row>
    <row r="5863" spans="2:14" x14ac:dyDescent="0.25">
      <c r="B5863" s="46"/>
      <c r="G5863" s="60"/>
      <c r="H5863" s="46"/>
      <c r="I5863" s="46"/>
      <c r="N5863" s="60"/>
    </row>
    <row r="5864" spans="2:14" x14ac:dyDescent="0.25">
      <c r="B5864" s="46"/>
      <c r="G5864" s="60"/>
      <c r="H5864" s="46"/>
      <c r="I5864" s="46"/>
      <c r="N5864" s="60"/>
    </row>
    <row r="5865" spans="2:14" x14ac:dyDescent="0.25">
      <c r="B5865" s="46"/>
      <c r="G5865" s="60"/>
      <c r="H5865" s="46"/>
      <c r="I5865" s="46"/>
      <c r="N5865" s="60"/>
    </row>
    <row r="5866" spans="2:14" x14ac:dyDescent="0.25">
      <c r="B5866" s="46"/>
      <c r="G5866" s="60"/>
      <c r="H5866" s="46"/>
      <c r="I5866" s="46"/>
      <c r="N5866" s="60"/>
    </row>
    <row r="5867" spans="2:14" x14ac:dyDescent="0.25">
      <c r="B5867" s="46"/>
      <c r="G5867" s="60"/>
      <c r="H5867" s="46"/>
      <c r="I5867" s="46"/>
      <c r="N5867" s="60"/>
    </row>
    <row r="5868" spans="2:14" x14ac:dyDescent="0.25">
      <c r="B5868" s="46"/>
      <c r="G5868" s="60"/>
      <c r="H5868" s="46"/>
      <c r="I5868" s="46"/>
      <c r="N5868" s="60"/>
    </row>
    <row r="5869" spans="2:14" x14ac:dyDescent="0.25">
      <c r="B5869" s="46"/>
      <c r="G5869" s="60"/>
      <c r="H5869" s="46"/>
      <c r="I5869" s="46"/>
      <c r="N5869" s="60"/>
    </row>
    <row r="5870" spans="2:14" x14ac:dyDescent="0.25">
      <c r="B5870" s="46"/>
      <c r="G5870" s="60"/>
      <c r="H5870" s="46"/>
      <c r="I5870" s="46"/>
      <c r="N5870" s="60"/>
    </row>
    <row r="5871" spans="2:14" x14ac:dyDescent="0.25">
      <c r="B5871" s="46"/>
      <c r="G5871" s="60"/>
      <c r="H5871" s="46"/>
      <c r="I5871" s="46"/>
      <c r="N5871" s="60"/>
    </row>
    <row r="5872" spans="2:14" x14ac:dyDescent="0.25">
      <c r="B5872" s="46"/>
      <c r="G5872" s="60"/>
      <c r="H5872" s="46"/>
      <c r="I5872" s="46"/>
      <c r="N5872" s="60"/>
    </row>
    <row r="5873" spans="2:14" x14ac:dyDescent="0.25">
      <c r="B5873" s="46"/>
      <c r="G5873" s="60"/>
      <c r="H5873" s="46"/>
      <c r="I5873" s="46"/>
      <c r="N5873" s="60"/>
    </row>
    <row r="5874" spans="2:14" x14ac:dyDescent="0.25">
      <c r="B5874" s="46"/>
      <c r="G5874" s="60"/>
      <c r="H5874" s="46"/>
      <c r="I5874" s="46"/>
      <c r="N5874" s="60"/>
    </row>
    <row r="5875" spans="2:14" x14ac:dyDescent="0.25">
      <c r="B5875" s="46"/>
      <c r="G5875" s="60"/>
      <c r="H5875" s="46"/>
      <c r="I5875" s="46"/>
      <c r="N5875" s="60"/>
    </row>
    <row r="5876" spans="2:14" x14ac:dyDescent="0.25">
      <c r="B5876" s="46"/>
      <c r="G5876" s="60"/>
      <c r="H5876" s="46"/>
      <c r="I5876" s="46"/>
      <c r="N5876" s="60"/>
    </row>
    <row r="5877" spans="2:14" x14ac:dyDescent="0.25">
      <c r="B5877" s="46"/>
      <c r="G5877" s="60"/>
      <c r="H5877" s="46"/>
      <c r="I5877" s="46"/>
      <c r="N5877" s="60"/>
    </row>
    <row r="5878" spans="2:14" x14ac:dyDescent="0.25">
      <c r="B5878" s="46"/>
      <c r="G5878" s="60"/>
      <c r="H5878" s="46"/>
      <c r="I5878" s="46"/>
      <c r="N5878" s="60"/>
    </row>
    <row r="5879" spans="2:14" x14ac:dyDescent="0.25">
      <c r="B5879" s="46"/>
      <c r="G5879" s="60"/>
      <c r="H5879" s="46"/>
      <c r="I5879" s="46"/>
      <c r="N5879" s="60"/>
    </row>
    <row r="5880" spans="2:14" x14ac:dyDescent="0.25">
      <c r="B5880" s="46"/>
      <c r="G5880" s="60"/>
      <c r="H5880" s="46"/>
      <c r="I5880" s="46"/>
      <c r="N5880" s="60"/>
    </row>
    <row r="5881" spans="2:14" x14ac:dyDescent="0.25">
      <c r="B5881" s="46"/>
      <c r="G5881" s="60"/>
      <c r="H5881" s="46"/>
      <c r="I5881" s="46"/>
      <c r="N5881" s="60"/>
    </row>
    <row r="5882" spans="2:14" x14ac:dyDescent="0.25">
      <c r="B5882" s="46"/>
      <c r="G5882" s="60"/>
      <c r="H5882" s="46"/>
      <c r="I5882" s="46"/>
      <c r="N5882" s="60"/>
    </row>
    <row r="5883" spans="2:14" x14ac:dyDescent="0.25">
      <c r="B5883" s="46"/>
      <c r="G5883" s="60"/>
      <c r="H5883" s="46"/>
      <c r="I5883" s="46"/>
      <c r="N5883" s="60"/>
    </row>
    <row r="5884" spans="2:14" x14ac:dyDescent="0.25">
      <c r="B5884" s="46"/>
      <c r="G5884" s="60"/>
      <c r="H5884" s="46"/>
      <c r="I5884" s="46"/>
      <c r="N5884" s="60"/>
    </row>
    <row r="5885" spans="2:14" x14ac:dyDescent="0.25">
      <c r="B5885" s="46"/>
      <c r="G5885" s="60"/>
      <c r="H5885" s="46"/>
      <c r="I5885" s="46"/>
      <c r="N5885" s="60"/>
    </row>
    <row r="5886" spans="2:14" x14ac:dyDescent="0.25">
      <c r="B5886" s="46"/>
      <c r="G5886" s="60"/>
      <c r="H5886" s="46"/>
      <c r="I5886" s="46"/>
      <c r="N5886" s="60"/>
    </row>
    <row r="5887" spans="2:14" x14ac:dyDescent="0.25">
      <c r="B5887" s="46"/>
      <c r="G5887" s="60"/>
      <c r="H5887" s="46"/>
      <c r="I5887" s="46"/>
      <c r="N5887" s="60"/>
    </row>
    <row r="5888" spans="2:14" x14ac:dyDescent="0.25">
      <c r="B5888" s="46"/>
      <c r="G5888" s="60"/>
      <c r="H5888" s="46"/>
      <c r="I5888" s="46"/>
      <c r="N5888" s="60"/>
    </row>
    <row r="5889" spans="2:14" x14ac:dyDescent="0.25">
      <c r="B5889" s="46"/>
      <c r="G5889" s="60"/>
      <c r="H5889" s="46"/>
      <c r="I5889" s="46"/>
      <c r="N5889" s="60"/>
    </row>
    <row r="5890" spans="2:14" x14ac:dyDescent="0.25">
      <c r="B5890" s="46"/>
      <c r="G5890" s="60"/>
      <c r="H5890" s="46"/>
      <c r="I5890" s="46"/>
      <c r="N5890" s="60"/>
    </row>
    <row r="5891" spans="2:14" x14ac:dyDescent="0.25">
      <c r="B5891" s="46"/>
      <c r="G5891" s="60"/>
      <c r="H5891" s="46"/>
      <c r="I5891" s="46"/>
      <c r="N5891" s="60"/>
    </row>
    <row r="5892" spans="2:14" x14ac:dyDescent="0.25">
      <c r="B5892" s="46"/>
      <c r="G5892" s="60"/>
      <c r="H5892" s="46"/>
      <c r="I5892" s="46"/>
      <c r="N5892" s="60"/>
    </row>
    <row r="5893" spans="2:14" x14ac:dyDescent="0.25">
      <c r="B5893" s="46"/>
      <c r="G5893" s="60"/>
      <c r="H5893" s="46"/>
      <c r="I5893" s="46"/>
      <c r="N5893" s="60"/>
    </row>
    <row r="5894" spans="2:14" x14ac:dyDescent="0.25">
      <c r="B5894" s="46"/>
      <c r="G5894" s="60"/>
      <c r="H5894" s="46"/>
      <c r="I5894" s="46"/>
      <c r="N5894" s="60"/>
    </row>
    <row r="5895" spans="2:14" x14ac:dyDescent="0.25">
      <c r="B5895" s="46"/>
      <c r="G5895" s="60"/>
      <c r="H5895" s="46"/>
      <c r="I5895" s="46"/>
      <c r="N5895" s="60"/>
    </row>
    <row r="5896" spans="2:14" x14ac:dyDescent="0.25">
      <c r="B5896" s="46"/>
      <c r="G5896" s="60"/>
      <c r="H5896" s="46"/>
      <c r="I5896" s="46"/>
      <c r="N5896" s="60"/>
    </row>
    <row r="5897" spans="2:14" x14ac:dyDescent="0.25">
      <c r="B5897" s="46"/>
      <c r="G5897" s="60"/>
      <c r="H5897" s="46"/>
      <c r="I5897" s="46"/>
      <c r="N5897" s="60"/>
    </row>
    <row r="5898" spans="2:14" x14ac:dyDescent="0.25">
      <c r="B5898" s="46"/>
      <c r="G5898" s="60"/>
      <c r="H5898" s="46"/>
      <c r="I5898" s="46"/>
      <c r="N5898" s="60"/>
    </row>
    <row r="5899" spans="2:14" x14ac:dyDescent="0.25">
      <c r="B5899" s="46"/>
      <c r="G5899" s="60"/>
      <c r="H5899" s="46"/>
      <c r="I5899" s="46"/>
      <c r="N5899" s="60"/>
    </row>
    <row r="5900" spans="2:14" x14ac:dyDescent="0.25">
      <c r="B5900" s="46"/>
      <c r="G5900" s="60"/>
      <c r="H5900" s="46"/>
      <c r="I5900" s="46"/>
      <c r="N5900" s="60"/>
    </row>
    <row r="5901" spans="2:14" x14ac:dyDescent="0.25">
      <c r="B5901" s="46"/>
      <c r="G5901" s="60"/>
      <c r="H5901" s="46"/>
      <c r="I5901" s="46"/>
      <c r="N5901" s="60"/>
    </row>
    <row r="5902" spans="2:14" x14ac:dyDescent="0.25">
      <c r="B5902" s="46"/>
      <c r="G5902" s="60"/>
      <c r="H5902" s="46"/>
      <c r="I5902" s="46"/>
      <c r="N5902" s="60"/>
    </row>
    <row r="5903" spans="2:14" x14ac:dyDescent="0.25">
      <c r="B5903" s="46"/>
      <c r="G5903" s="60"/>
      <c r="H5903" s="46"/>
      <c r="I5903" s="46"/>
      <c r="N5903" s="60"/>
    </row>
    <row r="5904" spans="2:14" x14ac:dyDescent="0.25">
      <c r="B5904" s="46"/>
      <c r="G5904" s="60"/>
      <c r="H5904" s="46"/>
      <c r="I5904" s="46"/>
      <c r="N5904" s="60"/>
    </row>
    <row r="5905" spans="2:14" x14ac:dyDescent="0.25">
      <c r="B5905" s="46"/>
      <c r="G5905" s="60"/>
      <c r="H5905" s="46"/>
      <c r="I5905" s="46"/>
      <c r="N5905" s="60"/>
    </row>
    <row r="5906" spans="2:14" x14ac:dyDescent="0.25">
      <c r="B5906" s="46"/>
      <c r="G5906" s="60"/>
      <c r="H5906" s="46"/>
      <c r="I5906" s="46"/>
      <c r="N5906" s="60"/>
    </row>
    <row r="5907" spans="2:14" x14ac:dyDescent="0.25">
      <c r="B5907" s="46"/>
      <c r="G5907" s="60"/>
      <c r="H5907" s="46"/>
      <c r="I5907" s="46"/>
      <c r="N5907" s="60"/>
    </row>
    <row r="5908" spans="2:14" x14ac:dyDescent="0.25">
      <c r="B5908" s="46"/>
      <c r="G5908" s="60"/>
      <c r="H5908" s="46"/>
      <c r="I5908" s="46"/>
      <c r="N5908" s="60"/>
    </row>
    <row r="5909" spans="2:14" x14ac:dyDescent="0.25">
      <c r="B5909" s="46"/>
      <c r="G5909" s="60"/>
      <c r="H5909" s="46"/>
      <c r="I5909" s="46"/>
      <c r="N5909" s="60"/>
    </row>
    <row r="5910" spans="2:14" x14ac:dyDescent="0.25">
      <c r="B5910" s="46"/>
      <c r="G5910" s="60"/>
      <c r="H5910" s="46"/>
      <c r="I5910" s="46"/>
      <c r="N5910" s="60"/>
    </row>
    <row r="5911" spans="2:14" x14ac:dyDescent="0.25">
      <c r="B5911" s="46"/>
      <c r="G5911" s="60"/>
      <c r="H5911" s="46"/>
      <c r="I5911" s="46"/>
      <c r="N5911" s="60"/>
    </row>
    <row r="5912" spans="2:14" x14ac:dyDescent="0.25">
      <c r="B5912" s="46"/>
      <c r="G5912" s="60"/>
      <c r="H5912" s="46"/>
      <c r="I5912" s="46"/>
      <c r="N5912" s="60"/>
    </row>
    <row r="5913" spans="2:14" x14ac:dyDescent="0.25">
      <c r="B5913" s="46"/>
      <c r="G5913" s="60"/>
      <c r="H5913" s="46"/>
      <c r="I5913" s="46"/>
      <c r="N5913" s="60"/>
    </row>
    <row r="5914" spans="2:14" x14ac:dyDescent="0.25">
      <c r="B5914" s="46"/>
      <c r="G5914" s="60"/>
      <c r="H5914" s="46"/>
      <c r="I5914" s="46"/>
      <c r="N5914" s="60"/>
    </row>
    <row r="5915" spans="2:14" x14ac:dyDescent="0.25">
      <c r="B5915" s="46"/>
      <c r="G5915" s="60"/>
      <c r="H5915" s="46"/>
      <c r="I5915" s="46"/>
      <c r="N5915" s="60"/>
    </row>
    <row r="5916" spans="2:14" x14ac:dyDescent="0.25">
      <c r="B5916" s="46"/>
      <c r="G5916" s="60"/>
      <c r="H5916" s="46"/>
      <c r="I5916" s="46"/>
      <c r="N5916" s="60"/>
    </row>
    <row r="5917" spans="2:14" x14ac:dyDescent="0.25">
      <c r="B5917" s="46"/>
      <c r="G5917" s="60"/>
      <c r="H5917" s="46"/>
      <c r="I5917" s="46"/>
      <c r="N5917" s="60"/>
    </row>
    <row r="5918" spans="2:14" x14ac:dyDescent="0.25">
      <c r="B5918" s="46"/>
      <c r="G5918" s="60"/>
      <c r="H5918" s="46"/>
      <c r="I5918" s="46"/>
      <c r="N5918" s="60"/>
    </row>
    <row r="5919" spans="2:14" x14ac:dyDescent="0.25">
      <c r="B5919" s="46"/>
      <c r="G5919" s="60"/>
      <c r="H5919" s="46"/>
      <c r="I5919" s="46"/>
      <c r="N5919" s="60"/>
    </row>
    <row r="5920" spans="2:14" x14ac:dyDescent="0.25">
      <c r="B5920" s="46"/>
      <c r="G5920" s="60"/>
      <c r="H5920" s="46"/>
      <c r="I5920" s="46"/>
      <c r="N5920" s="60"/>
    </row>
    <row r="5921" spans="2:14" x14ac:dyDescent="0.25">
      <c r="B5921" s="46"/>
      <c r="G5921" s="60"/>
      <c r="H5921" s="46"/>
      <c r="I5921" s="46"/>
      <c r="N5921" s="60"/>
    </row>
    <row r="5922" spans="2:14" x14ac:dyDescent="0.25">
      <c r="B5922" s="46"/>
      <c r="G5922" s="60"/>
      <c r="H5922" s="46"/>
      <c r="I5922" s="46"/>
      <c r="N5922" s="60"/>
    </row>
    <row r="5923" spans="2:14" x14ac:dyDescent="0.25">
      <c r="B5923" s="46"/>
      <c r="G5923" s="60"/>
      <c r="H5923" s="46"/>
      <c r="I5923" s="46"/>
      <c r="N5923" s="60"/>
    </row>
    <row r="5924" spans="2:14" x14ac:dyDescent="0.25">
      <c r="B5924" s="46"/>
      <c r="G5924" s="60"/>
      <c r="H5924" s="46"/>
      <c r="I5924" s="46"/>
      <c r="N5924" s="60"/>
    </row>
    <row r="5925" spans="2:14" x14ac:dyDescent="0.25">
      <c r="B5925" s="46"/>
      <c r="G5925" s="60"/>
      <c r="H5925" s="46"/>
      <c r="I5925" s="46"/>
      <c r="N5925" s="60"/>
    </row>
    <row r="5926" spans="2:14" x14ac:dyDescent="0.25">
      <c r="B5926" s="46"/>
      <c r="G5926" s="60"/>
      <c r="H5926" s="46"/>
      <c r="I5926" s="46"/>
      <c r="N5926" s="60"/>
    </row>
    <row r="5927" spans="2:14" x14ac:dyDescent="0.25">
      <c r="B5927" s="46"/>
      <c r="G5927" s="60"/>
      <c r="H5927" s="46"/>
      <c r="I5927" s="46"/>
      <c r="N5927" s="60"/>
    </row>
    <row r="5928" spans="2:14" x14ac:dyDescent="0.25">
      <c r="B5928" s="46"/>
      <c r="G5928" s="60"/>
      <c r="H5928" s="46"/>
      <c r="I5928" s="46"/>
      <c r="N5928" s="60"/>
    </row>
    <row r="5929" spans="2:14" x14ac:dyDescent="0.25">
      <c r="B5929" s="46"/>
      <c r="G5929" s="60"/>
      <c r="H5929" s="46"/>
      <c r="I5929" s="46"/>
      <c r="N5929" s="60"/>
    </row>
    <row r="5930" spans="2:14" x14ac:dyDescent="0.25">
      <c r="B5930" s="46"/>
      <c r="G5930" s="60"/>
      <c r="H5930" s="46"/>
      <c r="I5930" s="46"/>
      <c r="N5930" s="60"/>
    </row>
    <row r="5931" spans="2:14" x14ac:dyDescent="0.25">
      <c r="B5931" s="46"/>
      <c r="G5931" s="60"/>
      <c r="H5931" s="46"/>
      <c r="I5931" s="46"/>
      <c r="N5931" s="60"/>
    </row>
    <row r="5932" spans="2:14" x14ac:dyDescent="0.25">
      <c r="B5932" s="46"/>
      <c r="G5932" s="60"/>
      <c r="H5932" s="46"/>
      <c r="I5932" s="46"/>
      <c r="N5932" s="60"/>
    </row>
    <row r="5933" spans="2:14" x14ac:dyDescent="0.25">
      <c r="B5933" s="46"/>
      <c r="G5933" s="60"/>
      <c r="H5933" s="46"/>
      <c r="I5933" s="46"/>
      <c r="N5933" s="60"/>
    </row>
    <row r="5934" spans="2:14" x14ac:dyDescent="0.25">
      <c r="B5934" s="46"/>
      <c r="G5934" s="60"/>
      <c r="H5934" s="46"/>
      <c r="I5934" s="46"/>
      <c r="N5934" s="60"/>
    </row>
    <row r="5935" spans="2:14" x14ac:dyDescent="0.25">
      <c r="B5935" s="46"/>
      <c r="G5935" s="60"/>
      <c r="H5935" s="46"/>
      <c r="I5935" s="46"/>
      <c r="N5935" s="60"/>
    </row>
    <row r="5936" spans="2:14" x14ac:dyDescent="0.25">
      <c r="B5936" s="46"/>
      <c r="G5936" s="60"/>
      <c r="H5936" s="46"/>
      <c r="I5936" s="46"/>
      <c r="N5936" s="60"/>
    </row>
    <row r="5937" spans="2:14" x14ac:dyDescent="0.25">
      <c r="B5937" s="46"/>
      <c r="G5937" s="60"/>
      <c r="H5937" s="46"/>
      <c r="I5937" s="46"/>
      <c r="N5937" s="60"/>
    </row>
    <row r="5938" spans="2:14" x14ac:dyDescent="0.25">
      <c r="B5938" s="46"/>
      <c r="G5938" s="60"/>
      <c r="H5938" s="46"/>
      <c r="I5938" s="46"/>
      <c r="N5938" s="60"/>
    </row>
    <row r="5939" spans="2:14" x14ac:dyDescent="0.25">
      <c r="B5939" s="46"/>
      <c r="G5939" s="60"/>
      <c r="H5939" s="46"/>
      <c r="I5939" s="46"/>
      <c r="N5939" s="60"/>
    </row>
    <row r="5940" spans="2:14" x14ac:dyDescent="0.25">
      <c r="B5940" s="46"/>
      <c r="G5940" s="60"/>
      <c r="H5940" s="46"/>
      <c r="I5940" s="46"/>
      <c r="N5940" s="60"/>
    </row>
    <row r="5941" spans="2:14" x14ac:dyDescent="0.25">
      <c r="B5941" s="46"/>
      <c r="G5941" s="60"/>
      <c r="H5941" s="46"/>
      <c r="I5941" s="46"/>
      <c r="N5941" s="60"/>
    </row>
    <row r="5942" spans="2:14" x14ac:dyDescent="0.25">
      <c r="B5942" s="46"/>
      <c r="G5942" s="60"/>
      <c r="H5942" s="46"/>
      <c r="I5942" s="46"/>
      <c r="N5942" s="60"/>
    </row>
    <row r="5943" spans="2:14" x14ac:dyDescent="0.25">
      <c r="B5943" s="46"/>
      <c r="G5943" s="60"/>
      <c r="H5943" s="46"/>
      <c r="I5943" s="46"/>
      <c r="N5943" s="60"/>
    </row>
    <row r="5944" spans="2:14" x14ac:dyDescent="0.25">
      <c r="B5944" s="46"/>
      <c r="G5944" s="60"/>
      <c r="H5944" s="46"/>
      <c r="I5944" s="46"/>
      <c r="N5944" s="60"/>
    </row>
    <row r="5945" spans="2:14" x14ac:dyDescent="0.25">
      <c r="B5945" s="46"/>
      <c r="G5945" s="60"/>
      <c r="H5945" s="46"/>
      <c r="I5945" s="46"/>
      <c r="N5945" s="60"/>
    </row>
    <row r="5946" spans="2:14" x14ac:dyDescent="0.25">
      <c r="B5946" s="46"/>
      <c r="G5946" s="60"/>
      <c r="H5946" s="46"/>
      <c r="I5946" s="46"/>
      <c r="N5946" s="60"/>
    </row>
    <row r="5947" spans="2:14" x14ac:dyDescent="0.25">
      <c r="B5947" s="46"/>
      <c r="G5947" s="60"/>
      <c r="H5947" s="46"/>
      <c r="I5947" s="46"/>
      <c r="N5947" s="60"/>
    </row>
    <row r="5948" spans="2:14" x14ac:dyDescent="0.25">
      <c r="B5948" s="46"/>
      <c r="G5948" s="60"/>
      <c r="H5948" s="46"/>
      <c r="I5948" s="46"/>
      <c r="N5948" s="60"/>
    </row>
    <row r="5949" spans="2:14" x14ac:dyDescent="0.25">
      <c r="B5949" s="46"/>
      <c r="G5949" s="60"/>
      <c r="H5949" s="46"/>
      <c r="I5949" s="46"/>
      <c r="N5949" s="60"/>
    </row>
    <row r="5950" spans="2:14" x14ac:dyDescent="0.25">
      <c r="B5950" s="46"/>
      <c r="G5950" s="60"/>
      <c r="H5950" s="46"/>
      <c r="I5950" s="46"/>
      <c r="N5950" s="60"/>
    </row>
    <row r="5951" spans="2:14" x14ac:dyDescent="0.25">
      <c r="B5951" s="46"/>
      <c r="G5951" s="60"/>
      <c r="H5951" s="46"/>
      <c r="I5951" s="46"/>
      <c r="N5951" s="60"/>
    </row>
    <row r="5952" spans="2:14" x14ac:dyDescent="0.25">
      <c r="B5952" s="46"/>
      <c r="G5952" s="60"/>
      <c r="H5952" s="46"/>
      <c r="I5952" s="46"/>
      <c r="N5952" s="60"/>
    </row>
    <row r="5953" spans="2:14" x14ac:dyDescent="0.25">
      <c r="B5953" s="46"/>
      <c r="G5953" s="60"/>
      <c r="H5953" s="46"/>
      <c r="I5953" s="46"/>
      <c r="N5953" s="60"/>
    </row>
    <row r="5954" spans="2:14" x14ac:dyDescent="0.25">
      <c r="B5954" s="46"/>
      <c r="G5954" s="60"/>
      <c r="H5954" s="46"/>
      <c r="I5954" s="46"/>
      <c r="N5954" s="60"/>
    </row>
    <row r="5955" spans="2:14" x14ac:dyDescent="0.25">
      <c r="B5955" s="46"/>
      <c r="G5955" s="60"/>
      <c r="H5955" s="46"/>
      <c r="I5955" s="46"/>
      <c r="N5955" s="60"/>
    </row>
    <row r="5956" spans="2:14" x14ac:dyDescent="0.25">
      <c r="B5956" s="46"/>
      <c r="G5956" s="60"/>
      <c r="H5956" s="46"/>
      <c r="I5956" s="46"/>
      <c r="N5956" s="60"/>
    </row>
    <row r="5957" spans="2:14" x14ac:dyDescent="0.25">
      <c r="B5957" s="46"/>
      <c r="G5957" s="60"/>
      <c r="H5957" s="46"/>
      <c r="I5957" s="46"/>
      <c r="N5957" s="60"/>
    </row>
    <row r="5958" spans="2:14" x14ac:dyDescent="0.25">
      <c r="B5958" s="46"/>
      <c r="G5958" s="60"/>
      <c r="H5958" s="46"/>
      <c r="I5958" s="46"/>
      <c r="N5958" s="60"/>
    </row>
    <row r="5959" spans="2:14" x14ac:dyDescent="0.25">
      <c r="B5959" s="46"/>
      <c r="G5959" s="60"/>
      <c r="H5959" s="46"/>
      <c r="I5959" s="46"/>
      <c r="N5959" s="60"/>
    </row>
    <row r="5960" spans="2:14" x14ac:dyDescent="0.25">
      <c r="B5960" s="46"/>
      <c r="G5960" s="60"/>
      <c r="H5960" s="46"/>
      <c r="I5960" s="46"/>
      <c r="N5960" s="60"/>
    </row>
    <row r="5961" spans="2:14" x14ac:dyDescent="0.25">
      <c r="B5961" s="46"/>
      <c r="G5961" s="60"/>
      <c r="H5961" s="46"/>
      <c r="I5961" s="46"/>
      <c r="N5961" s="60"/>
    </row>
    <row r="5962" spans="2:14" x14ac:dyDescent="0.25">
      <c r="B5962" s="46"/>
      <c r="G5962" s="60"/>
      <c r="H5962" s="46"/>
      <c r="I5962" s="46"/>
      <c r="N5962" s="60"/>
    </row>
    <row r="5963" spans="2:14" x14ac:dyDescent="0.25">
      <c r="B5963" s="46"/>
      <c r="G5963" s="60"/>
      <c r="H5963" s="46"/>
      <c r="I5963" s="46"/>
      <c r="N5963" s="60"/>
    </row>
    <row r="5964" spans="2:14" x14ac:dyDescent="0.25">
      <c r="B5964" s="46"/>
      <c r="G5964" s="60"/>
      <c r="H5964" s="46"/>
      <c r="I5964" s="46"/>
      <c r="N5964" s="60"/>
    </row>
    <row r="5965" spans="2:14" x14ac:dyDescent="0.25">
      <c r="B5965" s="46"/>
      <c r="G5965" s="60"/>
      <c r="H5965" s="46"/>
      <c r="I5965" s="46"/>
      <c r="N5965" s="60"/>
    </row>
    <row r="5966" spans="2:14" x14ac:dyDescent="0.25">
      <c r="B5966" s="46"/>
      <c r="G5966" s="60"/>
      <c r="H5966" s="46"/>
      <c r="I5966" s="46"/>
      <c r="N5966" s="60"/>
    </row>
    <row r="5967" spans="2:14" x14ac:dyDescent="0.25">
      <c r="B5967" s="46"/>
      <c r="G5967" s="60"/>
      <c r="H5967" s="46"/>
      <c r="I5967" s="46"/>
      <c r="N5967" s="60"/>
    </row>
    <row r="5968" spans="2:14" x14ac:dyDescent="0.25">
      <c r="B5968" s="46"/>
      <c r="G5968" s="60"/>
      <c r="H5968" s="46"/>
      <c r="I5968" s="46"/>
      <c r="N5968" s="60"/>
    </row>
    <row r="5969" spans="2:14" x14ac:dyDescent="0.25">
      <c r="B5969" s="46"/>
      <c r="G5969" s="60"/>
      <c r="H5969" s="46"/>
      <c r="I5969" s="46"/>
      <c r="N5969" s="60"/>
    </row>
    <row r="5970" spans="2:14" x14ac:dyDescent="0.25">
      <c r="B5970" s="46"/>
      <c r="G5970" s="60"/>
      <c r="H5970" s="46"/>
      <c r="I5970" s="46"/>
      <c r="N5970" s="60"/>
    </row>
    <row r="5971" spans="2:14" x14ac:dyDescent="0.25">
      <c r="B5971" s="46"/>
      <c r="G5971" s="60"/>
      <c r="H5971" s="46"/>
      <c r="I5971" s="46"/>
      <c r="N5971" s="60"/>
    </row>
    <row r="5972" spans="2:14" x14ac:dyDescent="0.25">
      <c r="B5972" s="46"/>
      <c r="G5972" s="60"/>
      <c r="H5972" s="46"/>
      <c r="I5972" s="46"/>
      <c r="N5972" s="60"/>
    </row>
    <row r="5973" spans="2:14" x14ac:dyDescent="0.25">
      <c r="B5973" s="46"/>
      <c r="G5973" s="60"/>
      <c r="H5973" s="46"/>
      <c r="I5973" s="46"/>
      <c r="N5973" s="60"/>
    </row>
    <row r="5974" spans="2:14" x14ac:dyDescent="0.25">
      <c r="B5974" s="46"/>
      <c r="G5974" s="60"/>
      <c r="H5974" s="46"/>
      <c r="I5974" s="46"/>
      <c r="N5974" s="60"/>
    </row>
    <row r="5975" spans="2:14" x14ac:dyDescent="0.25">
      <c r="B5975" s="46"/>
      <c r="G5975" s="60"/>
      <c r="H5975" s="46"/>
      <c r="I5975" s="46"/>
      <c r="N5975" s="60"/>
    </row>
    <row r="5976" spans="2:14" x14ac:dyDescent="0.25">
      <c r="B5976" s="46"/>
      <c r="G5976" s="60"/>
      <c r="H5976" s="46"/>
      <c r="I5976" s="46"/>
      <c r="N5976" s="60"/>
    </row>
    <row r="5977" spans="2:14" x14ac:dyDescent="0.25">
      <c r="B5977" s="46"/>
      <c r="G5977" s="60"/>
      <c r="H5977" s="46"/>
      <c r="I5977" s="46"/>
      <c r="N5977" s="60"/>
    </row>
    <row r="5978" spans="2:14" x14ac:dyDescent="0.25">
      <c r="B5978" s="46"/>
      <c r="G5978" s="60"/>
      <c r="H5978" s="46"/>
      <c r="I5978" s="46"/>
      <c r="N5978" s="60"/>
    </row>
    <row r="5979" spans="2:14" x14ac:dyDescent="0.25">
      <c r="B5979" s="46"/>
      <c r="G5979" s="60"/>
      <c r="H5979" s="46"/>
      <c r="I5979" s="46"/>
      <c r="N5979" s="60"/>
    </row>
    <row r="5980" spans="2:14" x14ac:dyDescent="0.25">
      <c r="B5980" s="46"/>
      <c r="G5980" s="60"/>
      <c r="H5980" s="46"/>
      <c r="I5980" s="46"/>
      <c r="N5980" s="60"/>
    </row>
    <row r="5981" spans="2:14" x14ac:dyDescent="0.25">
      <c r="B5981" s="46"/>
      <c r="G5981" s="60"/>
      <c r="H5981" s="46"/>
      <c r="I5981" s="46"/>
      <c r="N5981" s="60"/>
    </row>
    <row r="5982" spans="2:14" x14ac:dyDescent="0.25">
      <c r="B5982" s="46"/>
      <c r="G5982" s="60"/>
      <c r="H5982" s="46"/>
      <c r="I5982" s="46"/>
      <c r="N5982" s="60"/>
    </row>
    <row r="5983" spans="2:14" x14ac:dyDescent="0.25">
      <c r="B5983" s="46"/>
      <c r="G5983" s="60"/>
      <c r="H5983" s="46"/>
      <c r="I5983" s="46"/>
      <c r="N5983" s="60"/>
    </row>
    <row r="5984" spans="2:14" x14ac:dyDescent="0.25">
      <c r="B5984" s="46"/>
      <c r="G5984" s="60"/>
      <c r="H5984" s="46"/>
      <c r="I5984" s="46"/>
      <c r="N5984" s="60"/>
    </row>
    <row r="5985" spans="2:14" x14ac:dyDescent="0.25">
      <c r="B5985" s="46"/>
      <c r="G5985" s="60"/>
      <c r="H5985" s="46"/>
      <c r="I5985" s="46"/>
      <c r="N5985" s="60"/>
    </row>
    <row r="5986" spans="2:14" x14ac:dyDescent="0.25">
      <c r="B5986" s="46"/>
      <c r="G5986" s="60"/>
      <c r="H5986" s="46"/>
      <c r="I5986" s="46"/>
      <c r="N5986" s="60"/>
    </row>
    <row r="5987" spans="2:14" x14ac:dyDescent="0.25">
      <c r="B5987" s="46"/>
      <c r="G5987" s="60"/>
      <c r="H5987" s="46"/>
      <c r="I5987" s="46"/>
      <c r="N5987" s="60"/>
    </row>
    <row r="5988" spans="2:14" x14ac:dyDescent="0.25">
      <c r="B5988" s="46"/>
      <c r="G5988" s="60"/>
      <c r="H5988" s="46"/>
      <c r="I5988" s="46"/>
      <c r="N5988" s="60"/>
    </row>
    <row r="5989" spans="2:14" x14ac:dyDescent="0.25">
      <c r="B5989" s="46"/>
      <c r="G5989" s="60"/>
      <c r="H5989" s="46"/>
      <c r="I5989" s="46"/>
      <c r="N5989" s="60"/>
    </row>
    <row r="5990" spans="2:14" x14ac:dyDescent="0.25">
      <c r="B5990" s="46"/>
      <c r="G5990" s="60"/>
      <c r="H5990" s="46"/>
      <c r="I5990" s="46"/>
      <c r="N5990" s="60"/>
    </row>
    <row r="5991" spans="2:14" x14ac:dyDescent="0.25">
      <c r="B5991" s="46"/>
      <c r="G5991" s="60"/>
      <c r="H5991" s="46"/>
      <c r="I5991" s="46"/>
      <c r="N5991" s="60"/>
    </row>
    <row r="5992" spans="2:14" x14ac:dyDescent="0.25">
      <c r="B5992" s="46"/>
      <c r="G5992" s="60"/>
      <c r="H5992" s="46"/>
      <c r="I5992" s="46"/>
      <c r="N5992" s="60"/>
    </row>
    <row r="5993" spans="2:14" x14ac:dyDescent="0.25">
      <c r="B5993" s="46"/>
      <c r="G5993" s="60"/>
      <c r="H5993" s="46"/>
      <c r="I5993" s="46"/>
      <c r="N5993" s="60"/>
    </row>
    <row r="5994" spans="2:14" x14ac:dyDescent="0.25">
      <c r="B5994" s="46"/>
      <c r="G5994" s="60"/>
      <c r="H5994" s="46"/>
      <c r="I5994" s="46"/>
      <c r="N5994" s="60"/>
    </row>
    <row r="5995" spans="2:14" x14ac:dyDescent="0.25">
      <c r="B5995" s="46"/>
      <c r="G5995" s="60"/>
      <c r="H5995" s="46"/>
      <c r="I5995" s="46"/>
      <c r="N5995" s="60"/>
    </row>
    <row r="5996" spans="2:14" x14ac:dyDescent="0.25">
      <c r="B5996" s="46"/>
      <c r="G5996" s="60"/>
      <c r="H5996" s="46"/>
      <c r="I5996" s="46"/>
      <c r="N5996" s="60"/>
    </row>
    <row r="5997" spans="2:14" x14ac:dyDescent="0.25">
      <c r="B5997" s="46"/>
      <c r="G5997" s="60"/>
      <c r="H5997" s="46"/>
      <c r="I5997" s="46"/>
      <c r="N5997" s="60"/>
    </row>
    <row r="5998" spans="2:14" x14ac:dyDescent="0.25">
      <c r="B5998" s="46"/>
      <c r="G5998" s="60"/>
      <c r="H5998" s="46"/>
      <c r="I5998" s="46"/>
      <c r="N5998" s="60"/>
    </row>
    <row r="5999" spans="2:14" x14ac:dyDescent="0.25">
      <c r="B5999" s="46"/>
      <c r="G5999" s="60"/>
      <c r="H5999" s="46"/>
      <c r="I5999" s="46"/>
      <c r="N5999" s="60"/>
    </row>
    <row r="6000" spans="2:14" x14ac:dyDescent="0.25">
      <c r="B6000" s="46"/>
      <c r="G6000" s="60"/>
      <c r="H6000" s="46"/>
      <c r="I6000" s="46"/>
      <c r="N6000" s="60"/>
    </row>
    <row r="6001" spans="2:14" x14ac:dyDescent="0.25">
      <c r="B6001" s="46"/>
      <c r="G6001" s="60"/>
      <c r="H6001" s="46"/>
      <c r="I6001" s="46"/>
      <c r="N6001" s="60"/>
    </row>
    <row r="6002" spans="2:14" x14ac:dyDescent="0.25">
      <c r="B6002" s="46"/>
      <c r="G6002" s="60"/>
      <c r="H6002" s="46"/>
      <c r="I6002" s="46"/>
      <c r="N6002" s="60"/>
    </row>
    <row r="6003" spans="2:14" x14ac:dyDescent="0.25">
      <c r="B6003" s="46"/>
      <c r="G6003" s="60"/>
      <c r="H6003" s="46"/>
      <c r="I6003" s="46"/>
      <c r="N6003" s="60"/>
    </row>
    <row r="6004" spans="2:14" x14ac:dyDescent="0.25">
      <c r="B6004" s="46"/>
      <c r="G6004" s="60"/>
      <c r="H6004" s="46"/>
      <c r="I6004" s="46"/>
      <c r="N6004" s="60"/>
    </row>
    <row r="6005" spans="2:14" x14ac:dyDescent="0.25">
      <c r="B6005" s="46"/>
      <c r="G6005" s="60"/>
      <c r="H6005" s="46"/>
      <c r="I6005" s="46"/>
      <c r="N6005" s="60"/>
    </row>
    <row r="6006" spans="2:14" x14ac:dyDescent="0.25">
      <c r="B6006" s="46"/>
      <c r="G6006" s="60"/>
      <c r="H6006" s="46"/>
      <c r="I6006" s="46"/>
      <c r="N6006" s="60"/>
    </row>
    <row r="6007" spans="2:14" x14ac:dyDescent="0.25">
      <c r="B6007" s="46"/>
      <c r="G6007" s="60"/>
      <c r="H6007" s="46"/>
      <c r="I6007" s="46"/>
      <c r="N6007" s="60"/>
    </row>
    <row r="6008" spans="2:14" x14ac:dyDescent="0.25">
      <c r="B6008" s="46"/>
      <c r="G6008" s="60"/>
      <c r="H6008" s="46"/>
      <c r="I6008" s="46"/>
      <c r="N6008" s="60"/>
    </row>
    <row r="6009" spans="2:14" x14ac:dyDescent="0.25">
      <c r="B6009" s="46"/>
      <c r="G6009" s="60"/>
      <c r="H6009" s="46"/>
      <c r="I6009" s="46"/>
      <c r="N6009" s="60"/>
    </row>
    <row r="6010" spans="2:14" x14ac:dyDescent="0.25">
      <c r="B6010" s="46"/>
      <c r="G6010" s="60"/>
      <c r="H6010" s="46"/>
      <c r="I6010" s="46"/>
      <c r="N6010" s="60"/>
    </row>
    <row r="6011" spans="2:14" x14ac:dyDescent="0.25">
      <c r="B6011" s="46"/>
      <c r="G6011" s="60"/>
      <c r="H6011" s="46"/>
      <c r="I6011" s="46"/>
      <c r="N6011" s="60"/>
    </row>
    <row r="6012" spans="2:14" x14ac:dyDescent="0.25">
      <c r="B6012" s="46"/>
      <c r="G6012" s="60"/>
      <c r="H6012" s="46"/>
      <c r="I6012" s="46"/>
      <c r="N6012" s="60"/>
    </row>
    <row r="6013" spans="2:14" x14ac:dyDescent="0.25">
      <c r="B6013" s="46"/>
      <c r="G6013" s="60"/>
      <c r="H6013" s="46"/>
      <c r="I6013" s="46"/>
      <c r="N6013" s="60"/>
    </row>
    <row r="6014" spans="2:14" x14ac:dyDescent="0.25">
      <c r="B6014" s="46"/>
      <c r="G6014" s="60"/>
      <c r="H6014" s="46"/>
      <c r="I6014" s="46"/>
      <c r="N6014" s="60"/>
    </row>
    <row r="6015" spans="2:14" x14ac:dyDescent="0.25">
      <c r="B6015" s="46"/>
      <c r="G6015" s="60"/>
      <c r="H6015" s="46"/>
      <c r="I6015" s="46"/>
      <c r="N6015" s="60"/>
    </row>
    <row r="6016" spans="2:14" x14ac:dyDescent="0.25">
      <c r="B6016" s="46"/>
      <c r="G6016" s="60"/>
      <c r="H6016" s="46"/>
      <c r="I6016" s="46"/>
      <c r="N6016" s="60"/>
    </row>
    <row r="6017" spans="2:14" x14ac:dyDescent="0.25">
      <c r="B6017" s="46"/>
      <c r="G6017" s="60"/>
      <c r="H6017" s="46"/>
      <c r="I6017" s="46"/>
      <c r="N6017" s="60"/>
    </row>
    <row r="6018" spans="2:14" x14ac:dyDescent="0.25">
      <c r="B6018" s="46"/>
      <c r="G6018" s="60"/>
      <c r="H6018" s="46"/>
      <c r="I6018" s="46"/>
      <c r="N6018" s="60"/>
    </row>
    <row r="6019" spans="2:14" x14ac:dyDescent="0.25">
      <c r="B6019" s="46"/>
      <c r="G6019" s="60"/>
      <c r="H6019" s="46"/>
      <c r="I6019" s="46"/>
      <c r="N6019" s="60"/>
    </row>
    <row r="6020" spans="2:14" x14ac:dyDescent="0.25">
      <c r="B6020" s="46"/>
      <c r="G6020" s="60"/>
      <c r="H6020" s="46"/>
      <c r="I6020" s="46"/>
      <c r="N6020" s="60"/>
    </row>
    <row r="6021" spans="2:14" x14ac:dyDescent="0.25">
      <c r="B6021" s="46"/>
      <c r="G6021" s="60"/>
      <c r="H6021" s="46"/>
      <c r="I6021" s="46"/>
      <c r="N6021" s="60"/>
    </row>
    <row r="6022" spans="2:14" x14ac:dyDescent="0.25">
      <c r="B6022" s="46"/>
      <c r="G6022" s="60"/>
      <c r="H6022" s="46"/>
      <c r="I6022" s="46"/>
      <c r="N6022" s="60"/>
    </row>
    <row r="6023" spans="2:14" x14ac:dyDescent="0.25">
      <c r="B6023" s="46"/>
      <c r="G6023" s="60"/>
      <c r="H6023" s="46"/>
      <c r="I6023" s="46"/>
      <c r="N6023" s="60"/>
    </row>
    <row r="6024" spans="2:14" x14ac:dyDescent="0.25">
      <c r="B6024" s="46"/>
      <c r="G6024" s="60"/>
      <c r="H6024" s="46"/>
      <c r="I6024" s="46"/>
      <c r="N6024" s="60"/>
    </row>
    <row r="6025" spans="2:14" x14ac:dyDescent="0.25">
      <c r="B6025" s="46"/>
      <c r="G6025" s="60"/>
      <c r="H6025" s="46"/>
      <c r="I6025" s="46"/>
      <c r="N6025" s="60"/>
    </row>
    <row r="6026" spans="2:14" x14ac:dyDescent="0.25">
      <c r="B6026" s="46"/>
      <c r="G6026" s="60"/>
      <c r="H6026" s="46"/>
      <c r="I6026" s="46"/>
      <c r="N6026" s="60"/>
    </row>
    <row r="6027" spans="2:14" x14ac:dyDescent="0.25">
      <c r="B6027" s="46"/>
      <c r="G6027" s="60"/>
      <c r="H6027" s="46"/>
      <c r="I6027" s="46"/>
      <c r="N6027" s="60"/>
    </row>
    <row r="6028" spans="2:14" x14ac:dyDescent="0.25">
      <c r="B6028" s="46"/>
      <c r="G6028" s="60"/>
      <c r="H6028" s="46"/>
      <c r="I6028" s="46"/>
      <c r="N6028" s="60"/>
    </row>
    <row r="6029" spans="2:14" x14ac:dyDescent="0.25">
      <c r="B6029" s="46"/>
      <c r="G6029" s="60"/>
      <c r="H6029" s="46"/>
      <c r="I6029" s="46"/>
      <c r="N6029" s="60"/>
    </row>
    <row r="6030" spans="2:14" x14ac:dyDescent="0.25">
      <c r="B6030" s="46"/>
      <c r="G6030" s="60"/>
      <c r="H6030" s="46"/>
      <c r="I6030" s="46"/>
      <c r="N6030" s="60"/>
    </row>
    <row r="6031" spans="2:14" x14ac:dyDescent="0.25">
      <c r="B6031" s="46"/>
      <c r="G6031" s="60"/>
      <c r="H6031" s="46"/>
      <c r="I6031" s="46"/>
      <c r="N6031" s="60"/>
    </row>
    <row r="6032" spans="2:14" x14ac:dyDescent="0.25">
      <c r="B6032" s="46"/>
      <c r="G6032" s="60"/>
      <c r="H6032" s="46"/>
      <c r="I6032" s="46"/>
      <c r="N6032" s="60"/>
    </row>
    <row r="6033" spans="2:14" x14ac:dyDescent="0.25">
      <c r="B6033" s="46"/>
      <c r="G6033" s="60"/>
      <c r="H6033" s="46"/>
      <c r="I6033" s="46"/>
      <c r="N6033" s="60"/>
    </row>
    <row r="6034" spans="2:14" x14ac:dyDescent="0.25">
      <c r="B6034" s="46"/>
      <c r="G6034" s="60"/>
      <c r="H6034" s="46"/>
      <c r="I6034" s="46"/>
      <c r="N6034" s="60"/>
    </row>
    <row r="6035" spans="2:14" x14ac:dyDescent="0.25">
      <c r="B6035" s="46"/>
      <c r="G6035" s="60"/>
      <c r="H6035" s="46"/>
      <c r="I6035" s="46"/>
      <c r="N6035" s="60"/>
    </row>
    <row r="6036" spans="2:14" x14ac:dyDescent="0.25">
      <c r="B6036" s="46"/>
      <c r="G6036" s="60"/>
      <c r="H6036" s="46"/>
      <c r="I6036" s="46"/>
      <c r="N6036" s="60"/>
    </row>
    <row r="6037" spans="2:14" x14ac:dyDescent="0.25">
      <c r="B6037" s="46"/>
      <c r="G6037" s="60"/>
      <c r="H6037" s="46"/>
      <c r="I6037" s="46"/>
      <c r="N6037" s="60"/>
    </row>
    <row r="6038" spans="2:14" x14ac:dyDescent="0.25">
      <c r="B6038" s="46"/>
      <c r="G6038" s="60"/>
      <c r="H6038" s="46"/>
      <c r="I6038" s="46"/>
      <c r="N6038" s="60"/>
    </row>
    <row r="6039" spans="2:14" x14ac:dyDescent="0.25">
      <c r="B6039" s="46"/>
      <c r="G6039" s="60"/>
      <c r="H6039" s="46"/>
      <c r="I6039" s="46"/>
      <c r="N6039" s="60"/>
    </row>
    <row r="6040" spans="2:14" x14ac:dyDescent="0.25">
      <c r="B6040" s="46"/>
      <c r="G6040" s="60"/>
      <c r="H6040" s="46"/>
      <c r="I6040" s="46"/>
      <c r="N6040" s="60"/>
    </row>
    <row r="6041" spans="2:14" x14ac:dyDescent="0.25">
      <c r="B6041" s="46"/>
      <c r="G6041" s="60"/>
      <c r="H6041" s="46"/>
      <c r="I6041" s="46"/>
      <c r="N6041" s="60"/>
    </row>
    <row r="6042" spans="2:14" x14ac:dyDescent="0.25">
      <c r="B6042" s="46"/>
      <c r="G6042" s="60"/>
      <c r="H6042" s="46"/>
      <c r="I6042" s="46"/>
      <c r="N6042" s="60"/>
    </row>
    <row r="6043" spans="2:14" x14ac:dyDescent="0.25">
      <c r="B6043" s="46"/>
      <c r="G6043" s="60"/>
      <c r="H6043" s="46"/>
      <c r="I6043" s="46"/>
      <c r="N6043" s="60"/>
    </row>
    <row r="6044" spans="2:14" x14ac:dyDescent="0.25">
      <c r="B6044" s="46"/>
      <c r="G6044" s="60"/>
      <c r="H6044" s="46"/>
      <c r="I6044" s="46"/>
      <c r="N6044" s="60"/>
    </row>
    <row r="6045" spans="2:14" x14ac:dyDescent="0.25">
      <c r="B6045" s="46"/>
      <c r="G6045" s="60"/>
      <c r="H6045" s="46"/>
      <c r="I6045" s="46"/>
      <c r="N6045" s="60"/>
    </row>
    <row r="6046" spans="2:14" x14ac:dyDescent="0.25">
      <c r="B6046" s="46"/>
      <c r="G6046" s="60"/>
      <c r="H6046" s="46"/>
      <c r="I6046" s="46"/>
      <c r="N6046" s="60"/>
    </row>
    <row r="6047" spans="2:14" x14ac:dyDescent="0.25">
      <c r="B6047" s="46"/>
      <c r="G6047" s="60"/>
      <c r="H6047" s="46"/>
      <c r="I6047" s="46"/>
      <c r="N6047" s="60"/>
    </row>
    <row r="6048" spans="2:14" x14ac:dyDescent="0.25">
      <c r="B6048" s="46"/>
      <c r="G6048" s="60"/>
      <c r="H6048" s="46"/>
      <c r="I6048" s="46"/>
      <c r="N6048" s="60"/>
    </row>
    <row r="6049" spans="2:14" x14ac:dyDescent="0.25">
      <c r="B6049" s="46"/>
      <c r="G6049" s="60"/>
      <c r="H6049" s="46"/>
      <c r="I6049" s="46"/>
      <c r="N6049" s="60"/>
    </row>
    <row r="6050" spans="2:14" x14ac:dyDescent="0.25">
      <c r="B6050" s="46"/>
      <c r="G6050" s="60"/>
      <c r="H6050" s="46"/>
      <c r="I6050" s="46"/>
      <c r="N6050" s="60"/>
    </row>
    <row r="6051" spans="2:14" x14ac:dyDescent="0.25">
      <c r="B6051" s="46"/>
      <c r="G6051" s="60"/>
      <c r="H6051" s="46"/>
      <c r="I6051" s="46"/>
      <c r="N6051" s="60"/>
    </row>
    <row r="6052" spans="2:14" x14ac:dyDescent="0.25">
      <c r="B6052" s="46"/>
      <c r="G6052" s="60"/>
      <c r="H6052" s="46"/>
      <c r="I6052" s="46"/>
      <c r="N6052" s="60"/>
    </row>
    <row r="6053" spans="2:14" x14ac:dyDescent="0.25">
      <c r="B6053" s="46"/>
      <c r="G6053" s="60"/>
      <c r="H6053" s="46"/>
      <c r="I6053" s="46"/>
      <c r="N6053" s="60"/>
    </row>
    <row r="6054" spans="2:14" x14ac:dyDescent="0.25">
      <c r="B6054" s="46"/>
      <c r="G6054" s="60"/>
      <c r="H6054" s="46"/>
      <c r="I6054" s="46"/>
      <c r="N6054" s="60"/>
    </row>
    <row r="6055" spans="2:14" x14ac:dyDescent="0.25">
      <c r="B6055" s="46"/>
      <c r="G6055" s="60"/>
      <c r="H6055" s="46"/>
      <c r="I6055" s="46"/>
      <c r="N6055" s="60"/>
    </row>
    <row r="6056" spans="2:14" x14ac:dyDescent="0.25">
      <c r="B6056" s="46"/>
      <c r="G6056" s="60"/>
      <c r="H6056" s="46"/>
      <c r="I6056" s="46"/>
      <c r="N6056" s="60"/>
    </row>
    <row r="6057" spans="2:14" x14ac:dyDescent="0.25">
      <c r="B6057" s="46"/>
      <c r="G6057" s="60"/>
      <c r="H6057" s="46"/>
      <c r="I6057" s="46"/>
      <c r="N6057" s="60"/>
    </row>
    <row r="6058" spans="2:14" x14ac:dyDescent="0.25">
      <c r="B6058" s="46"/>
      <c r="G6058" s="60"/>
      <c r="H6058" s="46"/>
      <c r="I6058" s="46"/>
      <c r="N6058" s="60"/>
    </row>
    <row r="6059" spans="2:14" x14ac:dyDescent="0.25">
      <c r="B6059" s="46"/>
      <c r="G6059" s="60"/>
      <c r="H6059" s="46"/>
      <c r="I6059" s="46"/>
      <c r="N6059" s="60"/>
    </row>
    <row r="6060" spans="2:14" x14ac:dyDescent="0.25">
      <c r="B6060" s="46"/>
      <c r="G6060" s="60"/>
      <c r="H6060" s="46"/>
      <c r="I6060" s="46"/>
      <c r="N6060" s="60"/>
    </row>
    <row r="6061" spans="2:14" x14ac:dyDescent="0.25">
      <c r="B6061" s="46"/>
      <c r="G6061" s="60"/>
      <c r="H6061" s="46"/>
      <c r="I6061" s="46"/>
      <c r="N6061" s="60"/>
    </row>
    <row r="6062" spans="2:14" x14ac:dyDescent="0.25">
      <c r="B6062" s="46"/>
      <c r="G6062" s="60"/>
      <c r="H6062" s="46"/>
      <c r="I6062" s="46"/>
      <c r="N6062" s="60"/>
    </row>
    <row r="6063" spans="2:14" x14ac:dyDescent="0.25">
      <c r="B6063" s="46"/>
      <c r="G6063" s="60"/>
      <c r="H6063" s="46"/>
      <c r="I6063" s="46"/>
      <c r="N6063" s="60"/>
    </row>
    <row r="6064" spans="2:14" x14ac:dyDescent="0.25">
      <c r="B6064" s="46"/>
      <c r="G6064" s="60"/>
      <c r="H6064" s="46"/>
      <c r="I6064" s="46"/>
      <c r="N6064" s="60"/>
    </row>
    <row r="6065" spans="2:14" x14ac:dyDescent="0.25">
      <c r="B6065" s="46"/>
      <c r="G6065" s="60"/>
      <c r="H6065" s="46"/>
      <c r="I6065" s="46"/>
      <c r="N6065" s="60"/>
    </row>
    <row r="6066" spans="2:14" x14ac:dyDescent="0.25">
      <c r="B6066" s="46"/>
      <c r="G6066" s="60"/>
      <c r="H6066" s="46"/>
      <c r="I6066" s="46"/>
      <c r="N6066" s="60"/>
    </row>
    <row r="6067" spans="2:14" x14ac:dyDescent="0.25">
      <c r="B6067" s="46"/>
      <c r="G6067" s="60"/>
      <c r="H6067" s="46"/>
      <c r="I6067" s="46"/>
      <c r="N6067" s="60"/>
    </row>
    <row r="6068" spans="2:14" x14ac:dyDescent="0.25">
      <c r="B6068" s="46"/>
      <c r="G6068" s="60"/>
      <c r="H6068" s="46"/>
      <c r="I6068" s="46"/>
      <c r="N6068" s="60"/>
    </row>
    <row r="6069" spans="2:14" x14ac:dyDescent="0.25">
      <c r="B6069" s="46"/>
      <c r="G6069" s="60"/>
      <c r="H6069" s="46"/>
      <c r="I6069" s="46"/>
      <c r="N6069" s="60"/>
    </row>
    <row r="6070" spans="2:14" x14ac:dyDescent="0.25">
      <c r="B6070" s="46"/>
      <c r="G6070" s="60"/>
      <c r="H6070" s="46"/>
      <c r="I6070" s="46"/>
      <c r="N6070" s="60"/>
    </row>
    <row r="6071" spans="2:14" x14ac:dyDescent="0.25">
      <c r="B6071" s="46"/>
      <c r="G6071" s="60"/>
      <c r="H6071" s="46"/>
      <c r="I6071" s="46"/>
      <c r="N6071" s="60"/>
    </row>
    <row r="6072" spans="2:14" x14ac:dyDescent="0.25">
      <c r="B6072" s="46"/>
      <c r="G6072" s="60"/>
      <c r="H6072" s="46"/>
      <c r="I6072" s="46"/>
      <c r="N6072" s="60"/>
    </row>
    <row r="6073" spans="2:14" x14ac:dyDescent="0.25">
      <c r="B6073" s="46"/>
      <c r="G6073" s="60"/>
      <c r="H6073" s="46"/>
      <c r="I6073" s="46"/>
      <c r="N6073" s="60"/>
    </row>
    <row r="6074" spans="2:14" x14ac:dyDescent="0.25">
      <c r="B6074" s="46"/>
      <c r="G6074" s="60"/>
      <c r="H6074" s="46"/>
      <c r="I6074" s="46"/>
      <c r="N6074" s="60"/>
    </row>
    <row r="6075" spans="2:14" x14ac:dyDescent="0.25">
      <c r="B6075" s="46"/>
      <c r="G6075" s="60"/>
      <c r="H6075" s="46"/>
      <c r="I6075" s="46"/>
      <c r="N6075" s="60"/>
    </row>
    <row r="6076" spans="2:14" x14ac:dyDescent="0.25">
      <c r="B6076" s="46"/>
      <c r="G6076" s="60"/>
      <c r="H6076" s="46"/>
      <c r="I6076" s="46"/>
      <c r="N6076" s="60"/>
    </row>
    <row r="6077" spans="2:14" x14ac:dyDescent="0.25">
      <c r="B6077" s="46"/>
      <c r="G6077" s="60"/>
      <c r="H6077" s="46"/>
      <c r="I6077" s="46"/>
      <c r="N6077" s="60"/>
    </row>
    <row r="6078" spans="2:14" x14ac:dyDescent="0.25">
      <c r="B6078" s="46"/>
      <c r="G6078" s="60"/>
      <c r="H6078" s="46"/>
      <c r="I6078" s="46"/>
      <c r="N6078" s="60"/>
    </row>
    <row r="6079" spans="2:14" x14ac:dyDescent="0.25">
      <c r="B6079" s="46"/>
      <c r="G6079" s="60"/>
      <c r="H6079" s="46"/>
      <c r="I6079" s="46"/>
      <c r="N6079" s="60"/>
    </row>
    <row r="6080" spans="2:14" x14ac:dyDescent="0.25">
      <c r="B6080" s="46"/>
      <c r="G6080" s="60"/>
      <c r="H6080" s="46"/>
      <c r="I6080" s="46"/>
      <c r="N6080" s="60"/>
    </row>
    <row r="6081" spans="2:14" x14ac:dyDescent="0.25">
      <c r="B6081" s="46"/>
      <c r="G6081" s="60"/>
      <c r="H6081" s="46"/>
      <c r="I6081" s="46"/>
      <c r="N6081" s="60"/>
    </row>
    <row r="6082" spans="2:14" x14ac:dyDescent="0.25">
      <c r="B6082" s="46"/>
      <c r="G6082" s="60"/>
      <c r="H6082" s="46"/>
      <c r="I6082" s="46"/>
      <c r="N6082" s="60"/>
    </row>
    <row r="6083" spans="2:14" x14ac:dyDescent="0.25">
      <c r="B6083" s="46"/>
      <c r="G6083" s="60"/>
      <c r="H6083" s="46"/>
      <c r="I6083" s="46"/>
      <c r="N6083" s="60"/>
    </row>
    <row r="6084" spans="2:14" x14ac:dyDescent="0.25">
      <c r="B6084" s="46"/>
      <c r="G6084" s="60"/>
      <c r="H6084" s="46"/>
      <c r="I6084" s="46"/>
      <c r="N6084" s="60"/>
    </row>
    <row r="6085" spans="2:14" x14ac:dyDescent="0.25">
      <c r="B6085" s="46"/>
      <c r="G6085" s="60"/>
      <c r="H6085" s="46"/>
      <c r="I6085" s="46"/>
      <c r="N6085" s="60"/>
    </row>
    <row r="6086" spans="2:14" x14ac:dyDescent="0.25">
      <c r="B6086" s="46"/>
      <c r="G6086" s="60"/>
      <c r="H6086" s="46"/>
      <c r="I6086" s="46"/>
      <c r="N6086" s="60"/>
    </row>
    <row r="6087" spans="2:14" x14ac:dyDescent="0.25">
      <c r="B6087" s="46"/>
      <c r="G6087" s="60"/>
      <c r="H6087" s="46"/>
      <c r="I6087" s="46"/>
      <c r="N6087" s="60"/>
    </row>
    <row r="6088" spans="2:14" x14ac:dyDescent="0.25">
      <c r="B6088" s="46"/>
      <c r="G6088" s="60"/>
      <c r="H6088" s="46"/>
      <c r="I6088" s="46"/>
      <c r="N6088" s="60"/>
    </row>
    <row r="6089" spans="2:14" x14ac:dyDescent="0.25">
      <c r="B6089" s="46"/>
      <c r="G6089" s="60"/>
      <c r="H6089" s="46"/>
      <c r="I6089" s="46"/>
      <c r="N6089" s="60"/>
    </row>
    <row r="6090" spans="2:14" x14ac:dyDescent="0.25">
      <c r="B6090" s="46"/>
      <c r="G6090" s="60"/>
      <c r="H6090" s="46"/>
      <c r="I6090" s="46"/>
      <c r="N6090" s="60"/>
    </row>
    <row r="6091" spans="2:14" x14ac:dyDescent="0.25">
      <c r="B6091" s="46"/>
      <c r="G6091" s="60"/>
      <c r="H6091" s="46"/>
      <c r="I6091" s="46"/>
      <c r="N6091" s="60"/>
    </row>
    <row r="6092" spans="2:14" x14ac:dyDescent="0.25">
      <c r="B6092" s="46"/>
      <c r="G6092" s="60"/>
      <c r="H6092" s="46"/>
      <c r="I6092" s="46"/>
      <c r="N6092" s="60"/>
    </row>
    <row r="6093" spans="2:14" x14ac:dyDescent="0.25">
      <c r="B6093" s="46"/>
      <c r="G6093" s="60"/>
      <c r="H6093" s="46"/>
      <c r="I6093" s="46"/>
      <c r="N6093" s="60"/>
    </row>
    <row r="6094" spans="2:14" x14ac:dyDescent="0.25">
      <c r="B6094" s="46"/>
      <c r="G6094" s="60"/>
      <c r="H6094" s="46"/>
      <c r="I6094" s="46"/>
      <c r="N6094" s="60"/>
    </row>
    <row r="6095" spans="2:14" x14ac:dyDescent="0.25">
      <c r="B6095" s="46"/>
      <c r="G6095" s="60"/>
      <c r="H6095" s="46"/>
      <c r="I6095" s="46"/>
      <c r="N6095" s="60"/>
    </row>
    <row r="6096" spans="2:14" x14ac:dyDescent="0.25">
      <c r="B6096" s="46"/>
      <c r="G6096" s="60"/>
      <c r="H6096" s="46"/>
      <c r="I6096" s="46"/>
      <c r="N6096" s="60"/>
    </row>
    <row r="6097" spans="2:14" x14ac:dyDescent="0.25">
      <c r="B6097" s="46"/>
      <c r="G6097" s="60"/>
      <c r="H6097" s="46"/>
      <c r="I6097" s="46"/>
      <c r="N6097" s="60"/>
    </row>
    <row r="6098" spans="2:14" x14ac:dyDescent="0.25">
      <c r="B6098" s="46"/>
      <c r="G6098" s="60"/>
      <c r="H6098" s="46"/>
      <c r="I6098" s="46"/>
      <c r="N6098" s="60"/>
    </row>
    <row r="6099" spans="2:14" x14ac:dyDescent="0.25">
      <c r="B6099" s="46"/>
      <c r="G6099" s="60"/>
      <c r="H6099" s="46"/>
      <c r="I6099" s="46"/>
      <c r="N6099" s="60"/>
    </row>
    <row r="6100" spans="2:14" x14ac:dyDescent="0.25">
      <c r="B6100" s="46"/>
      <c r="G6100" s="60"/>
      <c r="H6100" s="46"/>
      <c r="I6100" s="46"/>
      <c r="N6100" s="60"/>
    </row>
    <row r="6101" spans="2:14" x14ac:dyDescent="0.25">
      <c r="B6101" s="46"/>
      <c r="G6101" s="60"/>
      <c r="H6101" s="46"/>
      <c r="I6101" s="46"/>
      <c r="N6101" s="60"/>
    </row>
    <row r="6102" spans="2:14" x14ac:dyDescent="0.25">
      <c r="B6102" s="46"/>
      <c r="G6102" s="60"/>
      <c r="H6102" s="46"/>
      <c r="I6102" s="46"/>
      <c r="N6102" s="60"/>
    </row>
    <row r="6103" spans="2:14" x14ac:dyDescent="0.25">
      <c r="B6103" s="46"/>
      <c r="G6103" s="60"/>
      <c r="H6103" s="46"/>
      <c r="I6103" s="46"/>
      <c r="N6103" s="60"/>
    </row>
    <row r="6104" spans="2:14" x14ac:dyDescent="0.25">
      <c r="B6104" s="46"/>
      <c r="G6104" s="60"/>
      <c r="H6104" s="46"/>
      <c r="I6104" s="46"/>
      <c r="N6104" s="60"/>
    </row>
    <row r="6105" spans="2:14" x14ac:dyDescent="0.25">
      <c r="B6105" s="46"/>
      <c r="G6105" s="60"/>
      <c r="H6105" s="46"/>
      <c r="I6105" s="46"/>
      <c r="N6105" s="60"/>
    </row>
    <row r="6106" spans="2:14" x14ac:dyDescent="0.25">
      <c r="B6106" s="46"/>
      <c r="G6106" s="60"/>
      <c r="H6106" s="46"/>
      <c r="I6106" s="46"/>
      <c r="N6106" s="60"/>
    </row>
    <row r="6107" spans="2:14" x14ac:dyDescent="0.25">
      <c r="B6107" s="46"/>
      <c r="G6107" s="60"/>
      <c r="H6107" s="46"/>
      <c r="I6107" s="46"/>
      <c r="N6107" s="60"/>
    </row>
    <row r="6108" spans="2:14" x14ac:dyDescent="0.25">
      <c r="B6108" s="46"/>
      <c r="G6108" s="60"/>
      <c r="H6108" s="46"/>
      <c r="I6108" s="46"/>
      <c r="N6108" s="60"/>
    </row>
    <row r="6109" spans="2:14" x14ac:dyDescent="0.25">
      <c r="B6109" s="46"/>
      <c r="G6109" s="60"/>
      <c r="H6109" s="46"/>
      <c r="I6109" s="46"/>
      <c r="N6109" s="60"/>
    </row>
    <row r="6110" spans="2:14" x14ac:dyDescent="0.25">
      <c r="B6110" s="46"/>
      <c r="G6110" s="60"/>
      <c r="H6110" s="46"/>
      <c r="I6110" s="46"/>
      <c r="N6110" s="60"/>
    </row>
    <row r="6111" spans="2:14" x14ac:dyDescent="0.25">
      <c r="B6111" s="46"/>
      <c r="G6111" s="60"/>
      <c r="H6111" s="46"/>
      <c r="I6111" s="46"/>
      <c r="N6111" s="60"/>
    </row>
    <row r="6112" spans="2:14" x14ac:dyDescent="0.25">
      <c r="B6112" s="46"/>
      <c r="G6112" s="60"/>
      <c r="H6112" s="46"/>
      <c r="I6112" s="46"/>
      <c r="N6112" s="60"/>
    </row>
    <row r="6113" spans="2:14" x14ac:dyDescent="0.25">
      <c r="B6113" s="46"/>
      <c r="G6113" s="60"/>
      <c r="H6113" s="46"/>
      <c r="I6113" s="46"/>
      <c r="N6113" s="60"/>
    </row>
    <row r="6114" spans="2:14" x14ac:dyDescent="0.25">
      <c r="B6114" s="46"/>
      <c r="G6114" s="60"/>
      <c r="H6114" s="46"/>
      <c r="I6114" s="46"/>
      <c r="N6114" s="60"/>
    </row>
    <row r="6115" spans="2:14" x14ac:dyDescent="0.25">
      <c r="B6115" s="46"/>
      <c r="G6115" s="60"/>
      <c r="H6115" s="46"/>
      <c r="I6115" s="46"/>
      <c r="N6115" s="60"/>
    </row>
    <row r="6116" spans="2:14" x14ac:dyDescent="0.25">
      <c r="B6116" s="46"/>
      <c r="G6116" s="60"/>
      <c r="H6116" s="46"/>
      <c r="I6116" s="46"/>
      <c r="N6116" s="60"/>
    </row>
    <row r="6117" spans="2:14" x14ac:dyDescent="0.25">
      <c r="B6117" s="46"/>
      <c r="G6117" s="60"/>
      <c r="H6117" s="46"/>
      <c r="I6117" s="46"/>
      <c r="N6117" s="60"/>
    </row>
    <row r="6118" spans="2:14" x14ac:dyDescent="0.25">
      <c r="B6118" s="46"/>
      <c r="G6118" s="60"/>
      <c r="H6118" s="46"/>
      <c r="I6118" s="46"/>
      <c r="N6118" s="60"/>
    </row>
    <row r="6119" spans="2:14" x14ac:dyDescent="0.25">
      <c r="B6119" s="46"/>
      <c r="G6119" s="60"/>
      <c r="H6119" s="46"/>
      <c r="I6119" s="46"/>
      <c r="N6119" s="60"/>
    </row>
    <row r="6120" spans="2:14" x14ac:dyDescent="0.25">
      <c r="B6120" s="46"/>
      <c r="G6120" s="60"/>
      <c r="H6120" s="46"/>
      <c r="I6120" s="46"/>
      <c r="N6120" s="60"/>
    </row>
    <row r="6121" spans="2:14" x14ac:dyDescent="0.25">
      <c r="B6121" s="46"/>
      <c r="G6121" s="60"/>
      <c r="H6121" s="46"/>
      <c r="I6121" s="46"/>
      <c r="N6121" s="60"/>
    </row>
    <row r="6122" spans="2:14" x14ac:dyDescent="0.25">
      <c r="B6122" s="46"/>
      <c r="G6122" s="60"/>
      <c r="H6122" s="46"/>
      <c r="I6122" s="46"/>
      <c r="N6122" s="60"/>
    </row>
    <row r="6123" spans="2:14" x14ac:dyDescent="0.25">
      <c r="B6123" s="46"/>
      <c r="G6123" s="60"/>
      <c r="H6123" s="46"/>
      <c r="I6123" s="46"/>
      <c r="N6123" s="60"/>
    </row>
    <row r="6124" spans="2:14" x14ac:dyDescent="0.25">
      <c r="B6124" s="46"/>
      <c r="G6124" s="60"/>
      <c r="H6124" s="46"/>
      <c r="I6124" s="46"/>
      <c r="N6124" s="60"/>
    </row>
    <row r="6125" spans="2:14" x14ac:dyDescent="0.25">
      <c r="B6125" s="46"/>
      <c r="G6125" s="60"/>
      <c r="H6125" s="46"/>
      <c r="I6125" s="46"/>
      <c r="N6125" s="60"/>
    </row>
    <row r="6126" spans="2:14" x14ac:dyDescent="0.25">
      <c r="B6126" s="46"/>
      <c r="G6126" s="60"/>
      <c r="H6126" s="46"/>
      <c r="I6126" s="46"/>
      <c r="N6126" s="60"/>
    </row>
    <row r="6127" spans="2:14" x14ac:dyDescent="0.25">
      <c r="B6127" s="46"/>
      <c r="G6127" s="60"/>
      <c r="H6127" s="46"/>
      <c r="I6127" s="46"/>
      <c r="N6127" s="60"/>
    </row>
    <row r="6128" spans="2:14" x14ac:dyDescent="0.25">
      <c r="B6128" s="46"/>
      <c r="G6128" s="60"/>
      <c r="H6128" s="46"/>
      <c r="I6128" s="46"/>
      <c r="N6128" s="60"/>
    </row>
    <row r="6129" spans="2:14" x14ac:dyDescent="0.25">
      <c r="B6129" s="46"/>
      <c r="G6129" s="60"/>
      <c r="H6129" s="46"/>
      <c r="I6129" s="46"/>
      <c r="N6129" s="60"/>
    </row>
    <row r="6130" spans="2:14" x14ac:dyDescent="0.25">
      <c r="B6130" s="46"/>
      <c r="G6130" s="60"/>
      <c r="H6130" s="46"/>
      <c r="I6130" s="46"/>
      <c r="N6130" s="60"/>
    </row>
    <row r="6131" spans="2:14" x14ac:dyDescent="0.25">
      <c r="B6131" s="46"/>
      <c r="G6131" s="60"/>
      <c r="H6131" s="46"/>
      <c r="I6131" s="46"/>
      <c r="N6131" s="60"/>
    </row>
    <row r="6132" spans="2:14" x14ac:dyDescent="0.25">
      <c r="B6132" s="46"/>
      <c r="G6132" s="60"/>
      <c r="H6132" s="46"/>
      <c r="I6132" s="46"/>
      <c r="N6132" s="60"/>
    </row>
    <row r="6133" spans="2:14" x14ac:dyDescent="0.25">
      <c r="B6133" s="46"/>
      <c r="G6133" s="60"/>
      <c r="H6133" s="46"/>
      <c r="I6133" s="46"/>
      <c r="N6133" s="60"/>
    </row>
    <row r="6134" spans="2:14" x14ac:dyDescent="0.25">
      <c r="B6134" s="46"/>
      <c r="G6134" s="60"/>
      <c r="H6134" s="46"/>
      <c r="I6134" s="46"/>
      <c r="N6134" s="60"/>
    </row>
    <row r="6135" spans="2:14" x14ac:dyDescent="0.25">
      <c r="B6135" s="46"/>
      <c r="G6135" s="60"/>
      <c r="H6135" s="46"/>
      <c r="I6135" s="46"/>
      <c r="N6135" s="60"/>
    </row>
    <row r="6136" spans="2:14" x14ac:dyDescent="0.25">
      <c r="B6136" s="46"/>
      <c r="G6136" s="60"/>
      <c r="H6136" s="46"/>
      <c r="I6136" s="46"/>
      <c r="N6136" s="60"/>
    </row>
    <row r="6137" spans="2:14" x14ac:dyDescent="0.25">
      <c r="B6137" s="46"/>
      <c r="G6137" s="60"/>
      <c r="H6137" s="46"/>
      <c r="I6137" s="46"/>
      <c r="N6137" s="60"/>
    </row>
    <row r="6138" spans="2:14" x14ac:dyDescent="0.25">
      <c r="B6138" s="46"/>
      <c r="G6138" s="60"/>
      <c r="H6138" s="46"/>
      <c r="I6138" s="46"/>
      <c r="N6138" s="60"/>
    </row>
    <row r="6139" spans="2:14" x14ac:dyDescent="0.25">
      <c r="B6139" s="46"/>
      <c r="G6139" s="60"/>
      <c r="H6139" s="46"/>
      <c r="I6139" s="46"/>
      <c r="N6139" s="60"/>
    </row>
    <row r="6140" spans="2:14" x14ac:dyDescent="0.25">
      <c r="B6140" s="46"/>
      <c r="G6140" s="60"/>
      <c r="H6140" s="46"/>
      <c r="I6140" s="46"/>
      <c r="N6140" s="60"/>
    </row>
    <row r="6141" spans="2:14" x14ac:dyDescent="0.25">
      <c r="B6141" s="46"/>
      <c r="G6141" s="60"/>
      <c r="H6141" s="46"/>
      <c r="I6141" s="46"/>
      <c r="N6141" s="60"/>
    </row>
    <row r="6142" spans="2:14" x14ac:dyDescent="0.25">
      <c r="B6142" s="46"/>
      <c r="G6142" s="60"/>
      <c r="H6142" s="46"/>
      <c r="I6142" s="46"/>
      <c r="N6142" s="60"/>
    </row>
    <row r="6143" spans="2:14" x14ac:dyDescent="0.25">
      <c r="B6143" s="46"/>
      <c r="G6143" s="60"/>
      <c r="H6143" s="46"/>
      <c r="I6143" s="46"/>
      <c r="N6143" s="60"/>
    </row>
    <row r="6144" spans="2:14" x14ac:dyDescent="0.25">
      <c r="B6144" s="46"/>
      <c r="G6144" s="60"/>
      <c r="H6144" s="46"/>
      <c r="I6144" s="46"/>
      <c r="N6144" s="60"/>
    </row>
    <row r="6145" spans="2:14" x14ac:dyDescent="0.25">
      <c r="B6145" s="46"/>
      <c r="G6145" s="60"/>
      <c r="H6145" s="46"/>
      <c r="I6145" s="46"/>
      <c r="N6145" s="60"/>
    </row>
    <row r="6146" spans="2:14" x14ac:dyDescent="0.25">
      <c r="B6146" s="46"/>
      <c r="G6146" s="60"/>
      <c r="H6146" s="46"/>
      <c r="I6146" s="46"/>
      <c r="N6146" s="60"/>
    </row>
    <row r="6147" spans="2:14" x14ac:dyDescent="0.25">
      <c r="B6147" s="46"/>
      <c r="G6147" s="60"/>
      <c r="H6147" s="46"/>
      <c r="I6147" s="46"/>
      <c r="N6147" s="60"/>
    </row>
    <row r="6148" spans="2:14" x14ac:dyDescent="0.25">
      <c r="B6148" s="46"/>
      <c r="G6148" s="60"/>
      <c r="H6148" s="46"/>
      <c r="I6148" s="46"/>
      <c r="N6148" s="60"/>
    </row>
    <row r="6149" spans="2:14" x14ac:dyDescent="0.25">
      <c r="B6149" s="46"/>
      <c r="G6149" s="60"/>
      <c r="H6149" s="46"/>
      <c r="I6149" s="46"/>
      <c r="N6149" s="60"/>
    </row>
    <row r="6150" spans="2:14" x14ac:dyDescent="0.25">
      <c r="B6150" s="46"/>
      <c r="G6150" s="60"/>
      <c r="H6150" s="46"/>
      <c r="I6150" s="46"/>
      <c r="N6150" s="60"/>
    </row>
    <row r="6151" spans="2:14" x14ac:dyDescent="0.25">
      <c r="B6151" s="46"/>
      <c r="G6151" s="60"/>
      <c r="H6151" s="46"/>
      <c r="I6151" s="46"/>
      <c r="N6151" s="60"/>
    </row>
    <row r="6152" spans="2:14" x14ac:dyDescent="0.25">
      <c r="B6152" s="46"/>
      <c r="G6152" s="60"/>
      <c r="H6152" s="46"/>
      <c r="I6152" s="46"/>
      <c r="N6152" s="60"/>
    </row>
    <row r="6153" spans="2:14" x14ac:dyDescent="0.25">
      <c r="B6153" s="46"/>
      <c r="G6153" s="60"/>
      <c r="H6153" s="46"/>
      <c r="I6153" s="46"/>
      <c r="N6153" s="60"/>
    </row>
    <row r="6154" spans="2:14" x14ac:dyDescent="0.25">
      <c r="B6154" s="46"/>
      <c r="G6154" s="60"/>
      <c r="H6154" s="46"/>
      <c r="I6154" s="46"/>
      <c r="N6154" s="60"/>
    </row>
    <row r="6155" spans="2:14" x14ac:dyDescent="0.25">
      <c r="B6155" s="46"/>
      <c r="G6155" s="60"/>
      <c r="H6155" s="46"/>
      <c r="I6155" s="46"/>
      <c r="N6155" s="60"/>
    </row>
    <row r="6156" spans="2:14" x14ac:dyDescent="0.25">
      <c r="B6156" s="46"/>
      <c r="G6156" s="60"/>
      <c r="H6156" s="46"/>
      <c r="I6156" s="46"/>
      <c r="N6156" s="60"/>
    </row>
    <row r="6157" spans="2:14" x14ac:dyDescent="0.25">
      <c r="B6157" s="46"/>
      <c r="G6157" s="60"/>
      <c r="H6157" s="46"/>
      <c r="I6157" s="46"/>
      <c r="N6157" s="60"/>
    </row>
    <row r="6158" spans="2:14" x14ac:dyDescent="0.25">
      <c r="B6158" s="46"/>
      <c r="G6158" s="60"/>
      <c r="H6158" s="46"/>
      <c r="I6158" s="46"/>
      <c r="N6158" s="60"/>
    </row>
    <row r="6159" spans="2:14" x14ac:dyDescent="0.25">
      <c r="B6159" s="46"/>
      <c r="G6159" s="60"/>
      <c r="H6159" s="46"/>
      <c r="I6159" s="46"/>
      <c r="N6159" s="60"/>
    </row>
    <row r="6160" spans="2:14" x14ac:dyDescent="0.25">
      <c r="B6160" s="46"/>
      <c r="G6160" s="60"/>
      <c r="H6160" s="46"/>
      <c r="I6160" s="46"/>
      <c r="N6160" s="60"/>
    </row>
    <row r="6161" spans="2:14" x14ac:dyDescent="0.25">
      <c r="B6161" s="46"/>
      <c r="G6161" s="60"/>
      <c r="H6161" s="46"/>
      <c r="I6161" s="46"/>
      <c r="N6161" s="60"/>
    </row>
    <row r="6162" spans="2:14" x14ac:dyDescent="0.25">
      <c r="B6162" s="46"/>
      <c r="G6162" s="60"/>
      <c r="H6162" s="46"/>
      <c r="I6162" s="46"/>
      <c r="N6162" s="60"/>
    </row>
    <row r="6163" spans="2:14" x14ac:dyDescent="0.25">
      <c r="B6163" s="46"/>
      <c r="G6163" s="60"/>
      <c r="H6163" s="46"/>
      <c r="I6163" s="46"/>
      <c r="N6163" s="60"/>
    </row>
    <row r="6164" spans="2:14" x14ac:dyDescent="0.25">
      <c r="B6164" s="46"/>
      <c r="G6164" s="60"/>
      <c r="H6164" s="46"/>
      <c r="I6164" s="46"/>
      <c r="N6164" s="60"/>
    </row>
    <row r="6165" spans="2:14" x14ac:dyDescent="0.25">
      <c r="B6165" s="46"/>
      <c r="G6165" s="60"/>
      <c r="H6165" s="46"/>
      <c r="I6165" s="46"/>
      <c r="N6165" s="60"/>
    </row>
    <row r="6166" spans="2:14" x14ac:dyDescent="0.25">
      <c r="B6166" s="46"/>
      <c r="G6166" s="60"/>
      <c r="H6166" s="46"/>
      <c r="I6166" s="46"/>
      <c r="N6166" s="60"/>
    </row>
    <row r="6167" spans="2:14" x14ac:dyDescent="0.25">
      <c r="B6167" s="46"/>
      <c r="G6167" s="60"/>
      <c r="H6167" s="46"/>
      <c r="I6167" s="46"/>
      <c r="N6167" s="60"/>
    </row>
    <row r="6168" spans="2:14" x14ac:dyDescent="0.25">
      <c r="B6168" s="46"/>
      <c r="G6168" s="60"/>
      <c r="H6168" s="46"/>
      <c r="I6168" s="46"/>
      <c r="N6168" s="60"/>
    </row>
    <row r="6169" spans="2:14" x14ac:dyDescent="0.25">
      <c r="B6169" s="46"/>
      <c r="G6169" s="60"/>
      <c r="H6169" s="46"/>
      <c r="I6169" s="46"/>
      <c r="N6169" s="60"/>
    </row>
    <row r="6170" spans="2:14" x14ac:dyDescent="0.25">
      <c r="B6170" s="46"/>
      <c r="G6170" s="60"/>
      <c r="H6170" s="46"/>
      <c r="I6170" s="46"/>
      <c r="N6170" s="60"/>
    </row>
    <row r="6171" spans="2:14" x14ac:dyDescent="0.25">
      <c r="B6171" s="46"/>
      <c r="G6171" s="60"/>
      <c r="H6171" s="46"/>
      <c r="I6171" s="46"/>
      <c r="N6171" s="60"/>
    </row>
    <row r="6172" spans="2:14" x14ac:dyDescent="0.25">
      <c r="B6172" s="46"/>
      <c r="G6172" s="60"/>
      <c r="H6172" s="46"/>
      <c r="I6172" s="46"/>
      <c r="N6172" s="60"/>
    </row>
    <row r="6173" spans="2:14" x14ac:dyDescent="0.25">
      <c r="B6173" s="46"/>
      <c r="G6173" s="60"/>
      <c r="H6173" s="46"/>
      <c r="I6173" s="46"/>
      <c r="N6173" s="60"/>
    </row>
    <row r="6174" spans="2:14" x14ac:dyDescent="0.25">
      <c r="B6174" s="46"/>
      <c r="G6174" s="60"/>
      <c r="H6174" s="46"/>
      <c r="I6174" s="46"/>
      <c r="N6174" s="60"/>
    </row>
    <row r="6175" spans="2:14" x14ac:dyDescent="0.25">
      <c r="B6175" s="46"/>
      <c r="G6175" s="60"/>
      <c r="H6175" s="46"/>
      <c r="I6175" s="46"/>
      <c r="N6175" s="60"/>
    </row>
    <row r="6176" spans="2:14" x14ac:dyDescent="0.25">
      <c r="B6176" s="46"/>
      <c r="G6176" s="60"/>
      <c r="H6176" s="46"/>
      <c r="I6176" s="46"/>
      <c r="N6176" s="60"/>
    </row>
    <row r="6177" spans="2:14" x14ac:dyDescent="0.25">
      <c r="B6177" s="46"/>
      <c r="G6177" s="60"/>
      <c r="H6177" s="46"/>
      <c r="I6177" s="46"/>
      <c r="N6177" s="60"/>
    </row>
    <row r="6178" spans="2:14" x14ac:dyDescent="0.25">
      <c r="B6178" s="46"/>
      <c r="G6178" s="60"/>
      <c r="H6178" s="46"/>
      <c r="I6178" s="46"/>
      <c r="N6178" s="60"/>
    </row>
    <row r="6179" spans="2:14" x14ac:dyDescent="0.25">
      <c r="B6179" s="46"/>
      <c r="G6179" s="60"/>
      <c r="H6179" s="46"/>
      <c r="I6179" s="46"/>
      <c r="N6179" s="60"/>
    </row>
    <row r="6180" spans="2:14" x14ac:dyDescent="0.25">
      <c r="B6180" s="46"/>
      <c r="G6180" s="60"/>
      <c r="H6180" s="46"/>
      <c r="I6180" s="46"/>
      <c r="N6180" s="60"/>
    </row>
    <row r="6181" spans="2:14" x14ac:dyDescent="0.25">
      <c r="B6181" s="46"/>
      <c r="G6181" s="60"/>
      <c r="H6181" s="46"/>
      <c r="I6181" s="46"/>
      <c r="N6181" s="60"/>
    </row>
    <row r="6182" spans="2:14" x14ac:dyDescent="0.25">
      <c r="B6182" s="46"/>
      <c r="G6182" s="60"/>
      <c r="H6182" s="46"/>
      <c r="I6182" s="46"/>
      <c r="N6182" s="60"/>
    </row>
    <row r="6183" spans="2:14" x14ac:dyDescent="0.25">
      <c r="B6183" s="46"/>
      <c r="G6183" s="60"/>
      <c r="H6183" s="46"/>
      <c r="I6183" s="46"/>
      <c r="N6183" s="60"/>
    </row>
    <row r="6184" spans="2:14" x14ac:dyDescent="0.25">
      <c r="B6184" s="46"/>
      <c r="G6184" s="60"/>
      <c r="H6184" s="46"/>
      <c r="I6184" s="46"/>
      <c r="N6184" s="60"/>
    </row>
    <row r="6185" spans="2:14" x14ac:dyDescent="0.25">
      <c r="B6185" s="46"/>
      <c r="G6185" s="60"/>
      <c r="H6185" s="46"/>
      <c r="I6185" s="46"/>
      <c r="N6185" s="60"/>
    </row>
    <row r="6186" spans="2:14" x14ac:dyDescent="0.25">
      <c r="B6186" s="46"/>
      <c r="G6186" s="60"/>
      <c r="H6186" s="46"/>
      <c r="I6186" s="46"/>
      <c r="N6186" s="60"/>
    </row>
    <row r="6187" spans="2:14" x14ac:dyDescent="0.25">
      <c r="B6187" s="46"/>
      <c r="G6187" s="60"/>
      <c r="H6187" s="46"/>
      <c r="I6187" s="46"/>
      <c r="N6187" s="60"/>
    </row>
    <row r="6188" spans="2:14" x14ac:dyDescent="0.25">
      <c r="B6188" s="46"/>
      <c r="G6188" s="60"/>
      <c r="H6188" s="46"/>
      <c r="I6188" s="46"/>
      <c r="N6188" s="60"/>
    </row>
    <row r="6189" spans="2:14" x14ac:dyDescent="0.25">
      <c r="B6189" s="46"/>
      <c r="G6189" s="60"/>
      <c r="H6189" s="46"/>
      <c r="I6189" s="46"/>
      <c r="N6189" s="60"/>
    </row>
    <row r="6190" spans="2:14" x14ac:dyDescent="0.25">
      <c r="B6190" s="46"/>
      <c r="G6190" s="60"/>
      <c r="H6190" s="46"/>
      <c r="I6190" s="46"/>
      <c r="N6190" s="60"/>
    </row>
    <row r="6191" spans="2:14" x14ac:dyDescent="0.25">
      <c r="B6191" s="46"/>
      <c r="G6191" s="60"/>
      <c r="H6191" s="46"/>
      <c r="I6191" s="46"/>
      <c r="N6191" s="60"/>
    </row>
    <row r="6192" spans="2:14" x14ac:dyDescent="0.25">
      <c r="B6192" s="46"/>
      <c r="G6192" s="60"/>
      <c r="H6192" s="46"/>
      <c r="I6192" s="46"/>
      <c r="N6192" s="60"/>
    </row>
    <row r="6193" spans="2:14" x14ac:dyDescent="0.25">
      <c r="B6193" s="46"/>
      <c r="G6193" s="60"/>
      <c r="H6193" s="46"/>
      <c r="I6193" s="46"/>
      <c r="N6193" s="60"/>
    </row>
    <row r="6194" spans="2:14" x14ac:dyDescent="0.25">
      <c r="B6194" s="46"/>
      <c r="G6194" s="60"/>
      <c r="H6194" s="46"/>
      <c r="I6194" s="46"/>
      <c r="N6194" s="60"/>
    </row>
    <row r="6195" spans="2:14" x14ac:dyDescent="0.25">
      <c r="B6195" s="46"/>
      <c r="G6195" s="60"/>
      <c r="H6195" s="46"/>
      <c r="I6195" s="46"/>
      <c r="N6195" s="60"/>
    </row>
    <row r="6196" spans="2:14" x14ac:dyDescent="0.25">
      <c r="B6196" s="46"/>
      <c r="G6196" s="60"/>
      <c r="H6196" s="46"/>
      <c r="I6196" s="46"/>
      <c r="N6196" s="60"/>
    </row>
    <row r="6197" spans="2:14" x14ac:dyDescent="0.25">
      <c r="B6197" s="46"/>
      <c r="G6197" s="60"/>
      <c r="H6197" s="46"/>
      <c r="I6197" s="46"/>
      <c r="N6197" s="60"/>
    </row>
    <row r="6198" spans="2:14" x14ac:dyDescent="0.25">
      <c r="B6198" s="46"/>
      <c r="G6198" s="60"/>
      <c r="H6198" s="46"/>
      <c r="I6198" s="46"/>
      <c r="N6198" s="60"/>
    </row>
    <row r="6199" spans="2:14" x14ac:dyDescent="0.25">
      <c r="B6199" s="46"/>
      <c r="G6199" s="60"/>
      <c r="H6199" s="46"/>
      <c r="I6199" s="46"/>
      <c r="N6199" s="60"/>
    </row>
    <row r="6200" spans="2:14" x14ac:dyDescent="0.25">
      <c r="B6200" s="46"/>
      <c r="G6200" s="60"/>
      <c r="H6200" s="46"/>
      <c r="I6200" s="46"/>
      <c r="N6200" s="60"/>
    </row>
    <row r="6201" spans="2:14" x14ac:dyDescent="0.25">
      <c r="B6201" s="46"/>
      <c r="G6201" s="60"/>
      <c r="H6201" s="46"/>
      <c r="I6201" s="46"/>
      <c r="N6201" s="60"/>
    </row>
    <row r="6202" spans="2:14" x14ac:dyDescent="0.25">
      <c r="B6202" s="46"/>
      <c r="G6202" s="60"/>
      <c r="H6202" s="46"/>
      <c r="I6202" s="46"/>
      <c r="N6202" s="60"/>
    </row>
    <row r="6203" spans="2:14" x14ac:dyDescent="0.25">
      <c r="B6203" s="46"/>
      <c r="G6203" s="60"/>
      <c r="H6203" s="46"/>
      <c r="I6203" s="46"/>
      <c r="N6203" s="60"/>
    </row>
    <row r="6204" spans="2:14" x14ac:dyDescent="0.25">
      <c r="B6204" s="46"/>
      <c r="G6204" s="60"/>
      <c r="H6204" s="46"/>
      <c r="I6204" s="46"/>
      <c r="N6204" s="60"/>
    </row>
    <row r="6205" spans="2:14" x14ac:dyDescent="0.25">
      <c r="B6205" s="46"/>
      <c r="G6205" s="60"/>
      <c r="H6205" s="46"/>
      <c r="I6205" s="46"/>
      <c r="N6205" s="60"/>
    </row>
    <row r="6206" spans="2:14" x14ac:dyDescent="0.25">
      <c r="B6206" s="46"/>
      <c r="G6206" s="60"/>
      <c r="H6206" s="46"/>
      <c r="I6206" s="46"/>
      <c r="N6206" s="60"/>
    </row>
    <row r="6207" spans="2:14" x14ac:dyDescent="0.25">
      <c r="B6207" s="46"/>
      <c r="G6207" s="60"/>
      <c r="H6207" s="46"/>
      <c r="I6207" s="46"/>
      <c r="N6207" s="60"/>
    </row>
    <row r="6208" spans="2:14" x14ac:dyDescent="0.25">
      <c r="B6208" s="46"/>
      <c r="G6208" s="60"/>
      <c r="H6208" s="46"/>
      <c r="I6208" s="46"/>
      <c r="N6208" s="60"/>
    </row>
    <row r="6209" spans="2:14" x14ac:dyDescent="0.25">
      <c r="B6209" s="46"/>
      <c r="G6209" s="60"/>
      <c r="H6209" s="46"/>
      <c r="I6209" s="46"/>
      <c r="N6209" s="60"/>
    </row>
    <row r="6210" spans="2:14" x14ac:dyDescent="0.25">
      <c r="B6210" s="46"/>
      <c r="G6210" s="60"/>
      <c r="H6210" s="46"/>
      <c r="I6210" s="46"/>
      <c r="N6210" s="60"/>
    </row>
    <row r="6211" spans="2:14" x14ac:dyDescent="0.25">
      <c r="B6211" s="46"/>
      <c r="G6211" s="60"/>
      <c r="H6211" s="46"/>
      <c r="I6211" s="46"/>
      <c r="N6211" s="60"/>
    </row>
    <row r="6212" spans="2:14" x14ac:dyDescent="0.25">
      <c r="B6212" s="46"/>
      <c r="G6212" s="60"/>
      <c r="H6212" s="46"/>
      <c r="I6212" s="46"/>
      <c r="N6212" s="60"/>
    </row>
    <row r="6213" spans="2:14" x14ac:dyDescent="0.25">
      <c r="B6213" s="46"/>
      <c r="G6213" s="60"/>
      <c r="H6213" s="46"/>
      <c r="I6213" s="46"/>
      <c r="N6213" s="60"/>
    </row>
    <row r="6214" spans="2:14" x14ac:dyDescent="0.25">
      <c r="B6214" s="46"/>
      <c r="G6214" s="60"/>
      <c r="H6214" s="46"/>
      <c r="I6214" s="46"/>
      <c r="N6214" s="60"/>
    </row>
    <row r="6215" spans="2:14" x14ac:dyDescent="0.25">
      <c r="B6215" s="46"/>
      <c r="G6215" s="60"/>
      <c r="H6215" s="46"/>
      <c r="I6215" s="46"/>
      <c r="N6215" s="60"/>
    </row>
    <row r="6216" spans="2:14" x14ac:dyDescent="0.25">
      <c r="B6216" s="46"/>
      <c r="G6216" s="60"/>
      <c r="H6216" s="46"/>
      <c r="I6216" s="46"/>
      <c r="N6216" s="60"/>
    </row>
    <row r="6217" spans="2:14" x14ac:dyDescent="0.25">
      <c r="B6217" s="46"/>
      <c r="G6217" s="60"/>
      <c r="H6217" s="46"/>
      <c r="I6217" s="46"/>
      <c r="N6217" s="60"/>
    </row>
    <row r="6218" spans="2:14" x14ac:dyDescent="0.25">
      <c r="B6218" s="46"/>
      <c r="G6218" s="60"/>
      <c r="H6218" s="46"/>
      <c r="I6218" s="46"/>
      <c r="N6218" s="60"/>
    </row>
    <row r="6219" spans="2:14" x14ac:dyDescent="0.25">
      <c r="B6219" s="46"/>
      <c r="G6219" s="60"/>
      <c r="H6219" s="46"/>
      <c r="I6219" s="46"/>
      <c r="N6219" s="60"/>
    </row>
    <row r="6220" spans="2:14" x14ac:dyDescent="0.25">
      <c r="B6220" s="46"/>
      <c r="G6220" s="60"/>
      <c r="H6220" s="46"/>
      <c r="I6220" s="46"/>
      <c r="N6220" s="60"/>
    </row>
    <row r="6221" spans="2:14" x14ac:dyDescent="0.25">
      <c r="B6221" s="46"/>
      <c r="G6221" s="60"/>
      <c r="H6221" s="46"/>
      <c r="I6221" s="46"/>
      <c r="N6221" s="60"/>
    </row>
    <row r="6222" spans="2:14" x14ac:dyDescent="0.25">
      <c r="B6222" s="46"/>
      <c r="G6222" s="60"/>
      <c r="H6222" s="46"/>
      <c r="I6222" s="46"/>
      <c r="N6222" s="60"/>
    </row>
    <row r="6223" spans="2:14" x14ac:dyDescent="0.25">
      <c r="B6223" s="46"/>
      <c r="G6223" s="60"/>
      <c r="H6223" s="46"/>
      <c r="I6223" s="46"/>
      <c r="N6223" s="60"/>
    </row>
    <row r="6224" spans="2:14" x14ac:dyDescent="0.25">
      <c r="B6224" s="46"/>
      <c r="G6224" s="60"/>
      <c r="H6224" s="46"/>
      <c r="I6224" s="46"/>
      <c r="N6224" s="60"/>
    </row>
    <row r="6225" spans="2:14" x14ac:dyDescent="0.25">
      <c r="B6225" s="46"/>
      <c r="G6225" s="60"/>
      <c r="H6225" s="46"/>
      <c r="I6225" s="46"/>
      <c r="N6225" s="60"/>
    </row>
    <row r="6226" spans="2:14" x14ac:dyDescent="0.25">
      <c r="B6226" s="46"/>
      <c r="G6226" s="60"/>
      <c r="H6226" s="46"/>
      <c r="I6226" s="46"/>
      <c r="N6226" s="60"/>
    </row>
    <row r="6227" spans="2:14" x14ac:dyDescent="0.25">
      <c r="B6227" s="46"/>
      <c r="G6227" s="60"/>
      <c r="H6227" s="46"/>
      <c r="I6227" s="46"/>
      <c r="N6227" s="60"/>
    </row>
    <row r="6228" spans="2:14" x14ac:dyDescent="0.25">
      <c r="B6228" s="46"/>
      <c r="G6228" s="60"/>
      <c r="H6228" s="46"/>
      <c r="I6228" s="46"/>
      <c r="N6228" s="60"/>
    </row>
    <row r="6229" spans="2:14" x14ac:dyDescent="0.25">
      <c r="B6229" s="46"/>
      <c r="G6229" s="60"/>
      <c r="H6229" s="46"/>
      <c r="I6229" s="46"/>
      <c r="N6229" s="60"/>
    </row>
    <row r="6230" spans="2:14" x14ac:dyDescent="0.25">
      <c r="B6230" s="46"/>
      <c r="G6230" s="60"/>
      <c r="H6230" s="46"/>
      <c r="I6230" s="46"/>
      <c r="N6230" s="60"/>
    </row>
    <row r="6231" spans="2:14" x14ac:dyDescent="0.25">
      <c r="B6231" s="46"/>
      <c r="G6231" s="60"/>
      <c r="H6231" s="46"/>
      <c r="I6231" s="46"/>
      <c r="N6231" s="60"/>
    </row>
    <row r="6232" spans="2:14" x14ac:dyDescent="0.25">
      <c r="B6232" s="46"/>
      <c r="G6232" s="60"/>
      <c r="H6232" s="46"/>
      <c r="I6232" s="46"/>
      <c r="N6232" s="60"/>
    </row>
    <row r="6233" spans="2:14" x14ac:dyDescent="0.25">
      <c r="B6233" s="46"/>
      <c r="G6233" s="60"/>
      <c r="H6233" s="46"/>
      <c r="I6233" s="46"/>
      <c r="N6233" s="60"/>
    </row>
    <row r="6234" spans="2:14" x14ac:dyDescent="0.25">
      <c r="B6234" s="46"/>
      <c r="G6234" s="60"/>
      <c r="H6234" s="46"/>
      <c r="I6234" s="46"/>
      <c r="N6234" s="60"/>
    </row>
    <row r="6235" spans="2:14" x14ac:dyDescent="0.25">
      <c r="B6235" s="46"/>
      <c r="G6235" s="60"/>
      <c r="H6235" s="46"/>
      <c r="I6235" s="46"/>
      <c r="N6235" s="60"/>
    </row>
    <row r="6236" spans="2:14" x14ac:dyDescent="0.25">
      <c r="B6236" s="46"/>
      <c r="G6236" s="60"/>
      <c r="H6236" s="46"/>
      <c r="I6236" s="46"/>
      <c r="N6236" s="60"/>
    </row>
    <row r="6237" spans="2:14" x14ac:dyDescent="0.25">
      <c r="B6237" s="46"/>
      <c r="G6237" s="60"/>
      <c r="H6237" s="46"/>
      <c r="I6237" s="46"/>
      <c r="N6237" s="60"/>
    </row>
    <row r="6238" spans="2:14" x14ac:dyDescent="0.25">
      <c r="B6238" s="46"/>
      <c r="G6238" s="60"/>
      <c r="H6238" s="46"/>
      <c r="I6238" s="46"/>
      <c r="N6238" s="60"/>
    </row>
    <row r="6239" spans="2:14" x14ac:dyDescent="0.25">
      <c r="B6239" s="46"/>
      <c r="G6239" s="60"/>
      <c r="H6239" s="46"/>
      <c r="I6239" s="46"/>
      <c r="N6239" s="60"/>
    </row>
    <row r="6240" spans="2:14" x14ac:dyDescent="0.25">
      <c r="B6240" s="46"/>
      <c r="G6240" s="60"/>
      <c r="H6240" s="46"/>
      <c r="I6240" s="46"/>
      <c r="N6240" s="60"/>
    </row>
    <row r="6241" spans="2:14" x14ac:dyDescent="0.25">
      <c r="B6241" s="46"/>
      <c r="G6241" s="60"/>
      <c r="H6241" s="46"/>
      <c r="I6241" s="46"/>
      <c r="N6241" s="60"/>
    </row>
    <row r="6242" spans="2:14" x14ac:dyDescent="0.25">
      <c r="B6242" s="46"/>
      <c r="G6242" s="60"/>
      <c r="H6242" s="46"/>
      <c r="I6242" s="46"/>
      <c r="N6242" s="60"/>
    </row>
    <row r="6243" spans="2:14" x14ac:dyDescent="0.25">
      <c r="B6243" s="46"/>
      <c r="G6243" s="60"/>
      <c r="H6243" s="46"/>
      <c r="I6243" s="46"/>
      <c r="N6243" s="60"/>
    </row>
    <row r="6244" spans="2:14" x14ac:dyDescent="0.25">
      <c r="B6244" s="46"/>
      <c r="G6244" s="60"/>
      <c r="H6244" s="46"/>
      <c r="I6244" s="46"/>
      <c r="N6244" s="60"/>
    </row>
    <row r="6245" spans="2:14" x14ac:dyDescent="0.25">
      <c r="B6245" s="46"/>
      <c r="G6245" s="60"/>
      <c r="H6245" s="46"/>
      <c r="I6245" s="46"/>
      <c r="N6245" s="60"/>
    </row>
    <row r="6246" spans="2:14" x14ac:dyDescent="0.25">
      <c r="B6246" s="46"/>
      <c r="G6246" s="60"/>
      <c r="H6246" s="46"/>
      <c r="I6246" s="46"/>
      <c r="N6246" s="60"/>
    </row>
    <row r="6247" spans="2:14" x14ac:dyDescent="0.25">
      <c r="B6247" s="46"/>
      <c r="G6247" s="60"/>
      <c r="H6247" s="46"/>
      <c r="I6247" s="46"/>
      <c r="N6247" s="60"/>
    </row>
    <row r="6248" spans="2:14" x14ac:dyDescent="0.25">
      <c r="B6248" s="46"/>
      <c r="G6248" s="60"/>
      <c r="H6248" s="46"/>
      <c r="I6248" s="46"/>
      <c r="N6248" s="60"/>
    </row>
    <row r="6249" spans="2:14" x14ac:dyDescent="0.25">
      <c r="B6249" s="46"/>
      <c r="G6249" s="60"/>
      <c r="H6249" s="46"/>
      <c r="I6249" s="46"/>
      <c r="N6249" s="60"/>
    </row>
    <row r="6250" spans="2:14" x14ac:dyDescent="0.25">
      <c r="B6250" s="46"/>
      <c r="G6250" s="60"/>
      <c r="H6250" s="46"/>
      <c r="I6250" s="46"/>
      <c r="N6250" s="60"/>
    </row>
    <row r="6251" spans="2:14" x14ac:dyDescent="0.25">
      <c r="B6251" s="46"/>
      <c r="G6251" s="60"/>
      <c r="H6251" s="46"/>
      <c r="I6251" s="46"/>
      <c r="N6251" s="60"/>
    </row>
    <row r="6252" spans="2:14" x14ac:dyDescent="0.25">
      <c r="B6252" s="46"/>
      <c r="G6252" s="60"/>
      <c r="H6252" s="46"/>
      <c r="I6252" s="46"/>
      <c r="N6252" s="60"/>
    </row>
    <row r="6253" spans="2:14" x14ac:dyDescent="0.25">
      <c r="B6253" s="46"/>
      <c r="G6253" s="60"/>
      <c r="H6253" s="46"/>
      <c r="I6253" s="46"/>
      <c r="N6253" s="60"/>
    </row>
    <row r="6254" spans="2:14" x14ac:dyDescent="0.25">
      <c r="B6254" s="46"/>
      <c r="G6254" s="60"/>
      <c r="H6254" s="46"/>
      <c r="I6254" s="46"/>
      <c r="N6254" s="60"/>
    </row>
    <row r="6255" spans="2:14" x14ac:dyDescent="0.25">
      <c r="B6255" s="46"/>
      <c r="G6255" s="60"/>
      <c r="H6255" s="46"/>
      <c r="I6255" s="46"/>
      <c r="N6255" s="60"/>
    </row>
    <row r="6256" spans="2:14" x14ac:dyDescent="0.25">
      <c r="B6256" s="46"/>
      <c r="G6256" s="60"/>
      <c r="H6256" s="46"/>
      <c r="I6256" s="46"/>
      <c r="N6256" s="60"/>
    </row>
    <row r="6257" spans="2:14" x14ac:dyDescent="0.25">
      <c r="B6257" s="46"/>
      <c r="G6257" s="60"/>
      <c r="H6257" s="46"/>
      <c r="I6257" s="46"/>
      <c r="N6257" s="60"/>
    </row>
    <row r="6258" spans="2:14" x14ac:dyDescent="0.25">
      <c r="B6258" s="46"/>
      <c r="G6258" s="60"/>
      <c r="H6258" s="46"/>
      <c r="I6258" s="46"/>
      <c r="N6258" s="60"/>
    </row>
    <row r="6259" spans="2:14" x14ac:dyDescent="0.25">
      <c r="B6259" s="46"/>
      <c r="G6259" s="60"/>
      <c r="H6259" s="46"/>
      <c r="I6259" s="46"/>
      <c r="N6259" s="60"/>
    </row>
    <row r="6260" spans="2:14" x14ac:dyDescent="0.25">
      <c r="B6260" s="46"/>
      <c r="G6260" s="60"/>
      <c r="H6260" s="46"/>
      <c r="I6260" s="46"/>
      <c r="N6260" s="60"/>
    </row>
    <row r="6261" spans="2:14" x14ac:dyDescent="0.25">
      <c r="B6261" s="46"/>
      <c r="G6261" s="60"/>
      <c r="H6261" s="46"/>
      <c r="I6261" s="46"/>
      <c r="N6261" s="60"/>
    </row>
    <row r="6262" spans="2:14" x14ac:dyDescent="0.25">
      <c r="B6262" s="46"/>
      <c r="G6262" s="60"/>
      <c r="H6262" s="46"/>
      <c r="I6262" s="46"/>
      <c r="N6262" s="60"/>
    </row>
    <row r="6263" spans="2:14" x14ac:dyDescent="0.25">
      <c r="B6263" s="46"/>
      <c r="G6263" s="60"/>
      <c r="H6263" s="46"/>
      <c r="I6263" s="46"/>
      <c r="N6263" s="60"/>
    </row>
    <row r="6264" spans="2:14" x14ac:dyDescent="0.25">
      <c r="B6264" s="46"/>
      <c r="G6264" s="60"/>
      <c r="H6264" s="46"/>
      <c r="I6264" s="46"/>
      <c r="N6264" s="60"/>
    </row>
    <row r="6265" spans="2:14" x14ac:dyDescent="0.25">
      <c r="B6265" s="46"/>
      <c r="G6265" s="60"/>
      <c r="H6265" s="46"/>
      <c r="I6265" s="46"/>
      <c r="N6265" s="60"/>
    </row>
    <row r="6266" spans="2:14" x14ac:dyDescent="0.25">
      <c r="B6266" s="46"/>
      <c r="G6266" s="60"/>
      <c r="H6266" s="46"/>
      <c r="I6266" s="46"/>
      <c r="N6266" s="60"/>
    </row>
    <row r="6267" spans="2:14" x14ac:dyDescent="0.25">
      <c r="B6267" s="46"/>
      <c r="G6267" s="60"/>
      <c r="H6267" s="46"/>
      <c r="I6267" s="46"/>
      <c r="N6267" s="60"/>
    </row>
    <row r="6268" spans="2:14" x14ac:dyDescent="0.25">
      <c r="B6268" s="46"/>
      <c r="G6268" s="60"/>
      <c r="H6268" s="46"/>
      <c r="I6268" s="46"/>
      <c r="N6268" s="60"/>
    </row>
    <row r="6269" spans="2:14" x14ac:dyDescent="0.25">
      <c r="B6269" s="46"/>
      <c r="G6269" s="60"/>
      <c r="H6269" s="46"/>
      <c r="I6269" s="46"/>
      <c r="N6269" s="60"/>
    </row>
    <row r="6270" spans="2:14" x14ac:dyDescent="0.25">
      <c r="B6270" s="46"/>
      <c r="G6270" s="60"/>
      <c r="H6270" s="46"/>
      <c r="I6270" s="46"/>
      <c r="N6270" s="60"/>
    </row>
    <row r="6271" spans="2:14" x14ac:dyDescent="0.25">
      <c r="B6271" s="46"/>
      <c r="G6271" s="60"/>
      <c r="H6271" s="46"/>
      <c r="I6271" s="46"/>
      <c r="N6271" s="60"/>
    </row>
    <row r="6272" spans="2:14" x14ac:dyDescent="0.25">
      <c r="B6272" s="46"/>
      <c r="G6272" s="60"/>
      <c r="H6272" s="46"/>
      <c r="I6272" s="46"/>
      <c r="N6272" s="60"/>
    </row>
    <row r="6273" spans="2:14" x14ac:dyDescent="0.25">
      <c r="B6273" s="46"/>
      <c r="G6273" s="60"/>
      <c r="H6273" s="46"/>
      <c r="I6273" s="46"/>
      <c r="N6273" s="60"/>
    </row>
    <row r="6274" spans="2:14" x14ac:dyDescent="0.25">
      <c r="B6274" s="46"/>
      <c r="G6274" s="60"/>
      <c r="H6274" s="46"/>
      <c r="I6274" s="46"/>
      <c r="N6274" s="60"/>
    </row>
    <row r="6275" spans="2:14" x14ac:dyDescent="0.25">
      <c r="B6275" s="46"/>
      <c r="G6275" s="60"/>
      <c r="H6275" s="46"/>
      <c r="I6275" s="46"/>
      <c r="N6275" s="60"/>
    </row>
    <row r="6276" spans="2:14" x14ac:dyDescent="0.25">
      <c r="B6276" s="46"/>
      <c r="G6276" s="60"/>
      <c r="H6276" s="46"/>
      <c r="I6276" s="46"/>
      <c r="N6276" s="60"/>
    </row>
    <row r="6277" spans="2:14" x14ac:dyDescent="0.25">
      <c r="B6277" s="46"/>
      <c r="G6277" s="60"/>
      <c r="H6277" s="46"/>
      <c r="I6277" s="46"/>
      <c r="N6277" s="60"/>
    </row>
    <row r="6278" spans="2:14" x14ac:dyDescent="0.25">
      <c r="B6278" s="46"/>
      <c r="G6278" s="60"/>
      <c r="H6278" s="46"/>
      <c r="I6278" s="46"/>
      <c r="N6278" s="60"/>
    </row>
    <row r="6279" spans="2:14" x14ac:dyDescent="0.25">
      <c r="B6279" s="46"/>
      <c r="G6279" s="60"/>
      <c r="H6279" s="46"/>
      <c r="I6279" s="46"/>
      <c r="N6279" s="60"/>
    </row>
    <row r="6280" spans="2:14" x14ac:dyDescent="0.25">
      <c r="B6280" s="46"/>
      <c r="G6280" s="60"/>
      <c r="H6280" s="46"/>
      <c r="I6280" s="46"/>
      <c r="N6280" s="60"/>
    </row>
    <row r="6281" spans="2:14" x14ac:dyDescent="0.25">
      <c r="B6281" s="46"/>
      <c r="G6281" s="60"/>
      <c r="H6281" s="46"/>
      <c r="I6281" s="46"/>
      <c r="N6281" s="60"/>
    </row>
    <row r="6282" spans="2:14" x14ac:dyDescent="0.25">
      <c r="B6282" s="46"/>
      <c r="G6282" s="60"/>
      <c r="H6282" s="46"/>
      <c r="I6282" s="46"/>
      <c r="N6282" s="60"/>
    </row>
    <row r="6283" spans="2:14" x14ac:dyDescent="0.25">
      <c r="B6283" s="46"/>
      <c r="G6283" s="60"/>
      <c r="H6283" s="46"/>
      <c r="I6283" s="46"/>
      <c r="N6283" s="60"/>
    </row>
    <row r="6284" spans="2:14" x14ac:dyDescent="0.25">
      <c r="B6284" s="46"/>
      <c r="G6284" s="60"/>
      <c r="H6284" s="46"/>
      <c r="I6284" s="46"/>
      <c r="N6284" s="60"/>
    </row>
    <row r="6285" spans="2:14" x14ac:dyDescent="0.25">
      <c r="B6285" s="46"/>
      <c r="G6285" s="60"/>
      <c r="H6285" s="46"/>
      <c r="I6285" s="46"/>
      <c r="N6285" s="60"/>
    </row>
    <row r="6286" spans="2:14" x14ac:dyDescent="0.25">
      <c r="B6286" s="46"/>
      <c r="G6286" s="60"/>
      <c r="H6286" s="46"/>
      <c r="I6286" s="46"/>
      <c r="N6286" s="60"/>
    </row>
    <row r="6287" spans="2:14" x14ac:dyDescent="0.25">
      <c r="B6287" s="46"/>
      <c r="G6287" s="60"/>
      <c r="H6287" s="46"/>
      <c r="I6287" s="46"/>
      <c r="N6287" s="60"/>
    </row>
    <row r="6288" spans="2:14" x14ac:dyDescent="0.25">
      <c r="B6288" s="46"/>
      <c r="G6288" s="60"/>
      <c r="H6288" s="46"/>
      <c r="I6288" s="46"/>
      <c r="N6288" s="60"/>
    </row>
    <row r="6289" spans="2:14" x14ac:dyDescent="0.25">
      <c r="B6289" s="46"/>
      <c r="G6289" s="60"/>
      <c r="H6289" s="46"/>
      <c r="I6289" s="46"/>
      <c r="N6289" s="60"/>
    </row>
    <row r="6290" spans="2:14" x14ac:dyDescent="0.25">
      <c r="B6290" s="46"/>
      <c r="G6290" s="60"/>
      <c r="H6290" s="46"/>
      <c r="I6290" s="46"/>
      <c r="N6290" s="60"/>
    </row>
    <row r="6291" spans="2:14" x14ac:dyDescent="0.25">
      <c r="B6291" s="46"/>
      <c r="G6291" s="60"/>
      <c r="H6291" s="46"/>
      <c r="I6291" s="46"/>
      <c r="N6291" s="60"/>
    </row>
    <row r="6292" spans="2:14" x14ac:dyDescent="0.25">
      <c r="B6292" s="46"/>
      <c r="G6292" s="60"/>
      <c r="H6292" s="46"/>
      <c r="I6292" s="46"/>
      <c r="N6292" s="60"/>
    </row>
    <row r="6293" spans="2:14" x14ac:dyDescent="0.25">
      <c r="B6293" s="46"/>
      <c r="G6293" s="60"/>
      <c r="H6293" s="46"/>
      <c r="I6293" s="46"/>
      <c r="N6293" s="60"/>
    </row>
    <row r="6294" spans="2:14" x14ac:dyDescent="0.25">
      <c r="B6294" s="46"/>
      <c r="G6294" s="60"/>
      <c r="H6294" s="46"/>
      <c r="I6294" s="46"/>
      <c r="N6294" s="60"/>
    </row>
    <row r="6295" spans="2:14" x14ac:dyDescent="0.25">
      <c r="B6295" s="46"/>
      <c r="G6295" s="60"/>
      <c r="H6295" s="46"/>
      <c r="I6295" s="46"/>
      <c r="N6295" s="60"/>
    </row>
    <row r="6296" spans="2:14" x14ac:dyDescent="0.25">
      <c r="B6296" s="46"/>
      <c r="G6296" s="60"/>
      <c r="H6296" s="46"/>
      <c r="I6296" s="46"/>
      <c r="N6296" s="60"/>
    </row>
    <row r="6297" spans="2:14" x14ac:dyDescent="0.25">
      <c r="B6297" s="46"/>
      <c r="G6297" s="60"/>
      <c r="H6297" s="46"/>
      <c r="I6297" s="46"/>
      <c r="N6297" s="60"/>
    </row>
    <row r="6298" spans="2:14" x14ac:dyDescent="0.25">
      <c r="B6298" s="46"/>
      <c r="G6298" s="60"/>
      <c r="H6298" s="46"/>
      <c r="I6298" s="46"/>
      <c r="N6298" s="60"/>
    </row>
    <row r="6299" spans="2:14" x14ac:dyDescent="0.25">
      <c r="B6299" s="46"/>
      <c r="G6299" s="60"/>
      <c r="H6299" s="46"/>
      <c r="I6299" s="46"/>
      <c r="N6299" s="60"/>
    </row>
    <row r="6300" spans="2:14" x14ac:dyDescent="0.25">
      <c r="B6300" s="46"/>
      <c r="G6300" s="60"/>
      <c r="H6300" s="46"/>
      <c r="I6300" s="46"/>
      <c r="N6300" s="60"/>
    </row>
    <row r="6301" spans="2:14" x14ac:dyDescent="0.25">
      <c r="B6301" s="46"/>
      <c r="G6301" s="60"/>
      <c r="H6301" s="46"/>
      <c r="I6301" s="46"/>
      <c r="N6301" s="60"/>
    </row>
    <row r="6302" spans="2:14" x14ac:dyDescent="0.25">
      <c r="B6302" s="46"/>
      <c r="G6302" s="60"/>
      <c r="H6302" s="46"/>
      <c r="I6302" s="46"/>
      <c r="N6302" s="60"/>
    </row>
    <row r="6303" spans="2:14" x14ac:dyDescent="0.25">
      <c r="B6303" s="46"/>
      <c r="G6303" s="60"/>
      <c r="H6303" s="46"/>
      <c r="I6303" s="46"/>
      <c r="N6303" s="60"/>
    </row>
    <row r="6304" spans="2:14" x14ac:dyDescent="0.25">
      <c r="B6304" s="46"/>
      <c r="G6304" s="60"/>
      <c r="H6304" s="46"/>
      <c r="I6304" s="46"/>
      <c r="N6304" s="60"/>
    </row>
    <row r="6305" spans="2:14" x14ac:dyDescent="0.25">
      <c r="B6305" s="46"/>
      <c r="G6305" s="60"/>
      <c r="H6305" s="46"/>
      <c r="I6305" s="46"/>
      <c r="N6305" s="60"/>
    </row>
    <row r="6306" spans="2:14" x14ac:dyDescent="0.25">
      <c r="B6306" s="46"/>
      <c r="G6306" s="60"/>
      <c r="H6306" s="46"/>
      <c r="I6306" s="46"/>
      <c r="N6306" s="60"/>
    </row>
    <row r="6307" spans="2:14" x14ac:dyDescent="0.25">
      <c r="B6307" s="46"/>
      <c r="G6307" s="60"/>
      <c r="H6307" s="46"/>
      <c r="I6307" s="46"/>
      <c r="N6307" s="60"/>
    </row>
    <row r="6308" spans="2:14" x14ac:dyDescent="0.25">
      <c r="B6308" s="46"/>
      <c r="G6308" s="60"/>
      <c r="H6308" s="46"/>
      <c r="I6308" s="46"/>
      <c r="N6308" s="60"/>
    </row>
    <row r="6309" spans="2:14" x14ac:dyDescent="0.25">
      <c r="B6309" s="46"/>
      <c r="G6309" s="60"/>
      <c r="H6309" s="46"/>
      <c r="I6309" s="46"/>
      <c r="N6309" s="60"/>
    </row>
    <row r="6310" spans="2:14" x14ac:dyDescent="0.25">
      <c r="B6310" s="46"/>
      <c r="G6310" s="60"/>
      <c r="H6310" s="46"/>
      <c r="I6310" s="46"/>
      <c r="N6310" s="60"/>
    </row>
    <row r="6311" spans="2:14" x14ac:dyDescent="0.25">
      <c r="B6311" s="46"/>
      <c r="G6311" s="60"/>
      <c r="H6311" s="46"/>
      <c r="I6311" s="46"/>
      <c r="N6311" s="60"/>
    </row>
    <row r="6312" spans="2:14" x14ac:dyDescent="0.25">
      <c r="B6312" s="46"/>
      <c r="G6312" s="60"/>
      <c r="H6312" s="46"/>
      <c r="I6312" s="46"/>
      <c r="N6312" s="60"/>
    </row>
    <row r="6313" spans="2:14" x14ac:dyDescent="0.25">
      <c r="B6313" s="46"/>
      <c r="G6313" s="60"/>
      <c r="H6313" s="46"/>
      <c r="I6313" s="46"/>
      <c r="N6313" s="60"/>
    </row>
    <row r="6314" spans="2:14" x14ac:dyDescent="0.25">
      <c r="B6314" s="46"/>
      <c r="G6314" s="60"/>
      <c r="H6314" s="46"/>
      <c r="I6314" s="46"/>
      <c r="N6314" s="60"/>
    </row>
    <row r="6315" spans="2:14" x14ac:dyDescent="0.25">
      <c r="B6315" s="46"/>
      <c r="G6315" s="60"/>
      <c r="H6315" s="46"/>
      <c r="I6315" s="46"/>
      <c r="N6315" s="60"/>
    </row>
    <row r="6316" spans="2:14" x14ac:dyDescent="0.25">
      <c r="B6316" s="46"/>
      <c r="G6316" s="60"/>
      <c r="H6316" s="46"/>
      <c r="I6316" s="46"/>
      <c r="N6316" s="60"/>
    </row>
    <row r="6317" spans="2:14" x14ac:dyDescent="0.25">
      <c r="B6317" s="46"/>
      <c r="G6317" s="60"/>
      <c r="H6317" s="46"/>
      <c r="I6317" s="46"/>
      <c r="N6317" s="60"/>
    </row>
    <row r="6318" spans="2:14" x14ac:dyDescent="0.25">
      <c r="B6318" s="46"/>
      <c r="G6318" s="60"/>
      <c r="H6318" s="46"/>
      <c r="I6318" s="46"/>
      <c r="N6318" s="60"/>
    </row>
    <row r="6319" spans="2:14" x14ac:dyDescent="0.25">
      <c r="B6319" s="46"/>
      <c r="G6319" s="60"/>
      <c r="H6319" s="46"/>
      <c r="I6319" s="46"/>
      <c r="N6319" s="60"/>
    </row>
    <row r="6320" spans="2:14" x14ac:dyDescent="0.25">
      <c r="B6320" s="46"/>
      <c r="G6320" s="60"/>
      <c r="H6320" s="46"/>
      <c r="I6320" s="46"/>
      <c r="N6320" s="60"/>
    </row>
    <row r="6321" spans="2:14" x14ac:dyDescent="0.25">
      <c r="B6321" s="46"/>
      <c r="G6321" s="60"/>
      <c r="H6321" s="46"/>
      <c r="I6321" s="46"/>
      <c r="N6321" s="60"/>
    </row>
    <row r="6322" spans="2:14" x14ac:dyDescent="0.25">
      <c r="B6322" s="46"/>
      <c r="G6322" s="60"/>
      <c r="H6322" s="46"/>
      <c r="I6322" s="46"/>
      <c r="N6322" s="60"/>
    </row>
    <row r="6323" spans="2:14" x14ac:dyDescent="0.25">
      <c r="B6323" s="46"/>
      <c r="G6323" s="60"/>
      <c r="H6323" s="46"/>
      <c r="I6323" s="46"/>
      <c r="N6323" s="60"/>
    </row>
    <row r="6324" spans="2:14" x14ac:dyDescent="0.25">
      <c r="B6324" s="46"/>
      <c r="G6324" s="60"/>
      <c r="H6324" s="46"/>
      <c r="I6324" s="46"/>
      <c r="N6324" s="60"/>
    </row>
    <row r="6325" spans="2:14" x14ac:dyDescent="0.25">
      <c r="B6325" s="46"/>
      <c r="G6325" s="60"/>
      <c r="H6325" s="46"/>
      <c r="I6325" s="46"/>
      <c r="N6325" s="60"/>
    </row>
    <row r="6326" spans="2:14" x14ac:dyDescent="0.25">
      <c r="B6326" s="46"/>
      <c r="G6326" s="60"/>
      <c r="H6326" s="46"/>
      <c r="I6326" s="46"/>
      <c r="N6326" s="60"/>
    </row>
    <row r="6327" spans="2:14" x14ac:dyDescent="0.25">
      <c r="B6327" s="46"/>
      <c r="G6327" s="60"/>
      <c r="H6327" s="46"/>
      <c r="I6327" s="46"/>
      <c r="N6327" s="60"/>
    </row>
    <row r="6328" spans="2:14" x14ac:dyDescent="0.25">
      <c r="B6328" s="46"/>
      <c r="G6328" s="60"/>
      <c r="H6328" s="46"/>
      <c r="I6328" s="46"/>
      <c r="N6328" s="60"/>
    </row>
    <row r="6329" spans="2:14" x14ac:dyDescent="0.25">
      <c r="B6329" s="46"/>
      <c r="G6329" s="60"/>
      <c r="H6329" s="46"/>
      <c r="I6329" s="46"/>
      <c r="N6329" s="60"/>
    </row>
    <row r="6330" spans="2:14" x14ac:dyDescent="0.25">
      <c r="B6330" s="46"/>
      <c r="G6330" s="60"/>
      <c r="H6330" s="46"/>
      <c r="I6330" s="46"/>
      <c r="N6330" s="60"/>
    </row>
    <row r="6331" spans="2:14" x14ac:dyDescent="0.25">
      <c r="B6331" s="46"/>
      <c r="G6331" s="60"/>
      <c r="H6331" s="46"/>
      <c r="I6331" s="46"/>
      <c r="N6331" s="60"/>
    </row>
    <row r="6332" spans="2:14" x14ac:dyDescent="0.25">
      <c r="B6332" s="46"/>
      <c r="G6332" s="60"/>
      <c r="H6332" s="46"/>
      <c r="I6332" s="46"/>
      <c r="N6332" s="60"/>
    </row>
    <row r="6333" spans="2:14" x14ac:dyDescent="0.25">
      <c r="B6333" s="46"/>
      <c r="G6333" s="60"/>
      <c r="H6333" s="46"/>
      <c r="I6333" s="46"/>
      <c r="N6333" s="60"/>
    </row>
    <row r="6334" spans="2:14" x14ac:dyDescent="0.25">
      <c r="B6334" s="46"/>
      <c r="G6334" s="60"/>
      <c r="H6334" s="46"/>
      <c r="I6334" s="46"/>
      <c r="N6334" s="60"/>
    </row>
    <row r="6335" spans="2:14" x14ac:dyDescent="0.25">
      <c r="B6335" s="46"/>
      <c r="G6335" s="60"/>
      <c r="H6335" s="46"/>
      <c r="I6335" s="46"/>
      <c r="N6335" s="60"/>
    </row>
    <row r="6336" spans="2:14" x14ac:dyDescent="0.25">
      <c r="B6336" s="46"/>
      <c r="G6336" s="60"/>
      <c r="H6336" s="46"/>
      <c r="I6336" s="46"/>
      <c r="N6336" s="60"/>
    </row>
    <row r="6337" spans="2:14" x14ac:dyDescent="0.25">
      <c r="B6337" s="46"/>
      <c r="G6337" s="60"/>
      <c r="H6337" s="46"/>
      <c r="I6337" s="46"/>
      <c r="N6337" s="60"/>
    </row>
    <row r="6338" spans="2:14" x14ac:dyDescent="0.25">
      <c r="B6338" s="46"/>
      <c r="G6338" s="60"/>
      <c r="H6338" s="46"/>
      <c r="I6338" s="46"/>
      <c r="N6338" s="60"/>
    </row>
    <row r="6339" spans="2:14" x14ac:dyDescent="0.25">
      <c r="B6339" s="46"/>
      <c r="G6339" s="60"/>
      <c r="H6339" s="46"/>
      <c r="I6339" s="46"/>
      <c r="N6339" s="60"/>
    </row>
    <row r="6340" spans="2:14" x14ac:dyDescent="0.25">
      <c r="B6340" s="46"/>
      <c r="G6340" s="60"/>
      <c r="H6340" s="46"/>
      <c r="I6340" s="46"/>
      <c r="N6340" s="60"/>
    </row>
    <row r="6341" spans="2:14" x14ac:dyDescent="0.25">
      <c r="B6341" s="46"/>
      <c r="G6341" s="60"/>
      <c r="H6341" s="46"/>
      <c r="I6341" s="46"/>
      <c r="N6341" s="60"/>
    </row>
    <row r="6342" spans="2:14" x14ac:dyDescent="0.25">
      <c r="B6342" s="46"/>
      <c r="G6342" s="60"/>
      <c r="H6342" s="46"/>
      <c r="I6342" s="46"/>
      <c r="N6342" s="60"/>
    </row>
    <row r="6343" spans="2:14" x14ac:dyDescent="0.25">
      <c r="B6343" s="46"/>
      <c r="G6343" s="60"/>
      <c r="H6343" s="46"/>
      <c r="I6343" s="46"/>
      <c r="N6343" s="60"/>
    </row>
    <row r="6344" spans="2:14" x14ac:dyDescent="0.25">
      <c r="B6344" s="46"/>
      <c r="G6344" s="60"/>
      <c r="H6344" s="46"/>
      <c r="I6344" s="46"/>
      <c r="N6344" s="60"/>
    </row>
    <row r="6345" spans="2:14" x14ac:dyDescent="0.25">
      <c r="B6345" s="46"/>
      <c r="G6345" s="60"/>
      <c r="H6345" s="46"/>
      <c r="I6345" s="46"/>
      <c r="N6345" s="60"/>
    </row>
    <row r="6346" spans="2:14" x14ac:dyDescent="0.25">
      <c r="B6346" s="46"/>
      <c r="G6346" s="60"/>
      <c r="H6346" s="46"/>
      <c r="I6346" s="46"/>
      <c r="N6346" s="60"/>
    </row>
    <row r="6347" spans="2:14" x14ac:dyDescent="0.25">
      <c r="B6347" s="46"/>
      <c r="G6347" s="60"/>
      <c r="H6347" s="46"/>
      <c r="I6347" s="46"/>
      <c r="N6347" s="60"/>
    </row>
    <row r="6348" spans="2:14" x14ac:dyDescent="0.25">
      <c r="B6348" s="46"/>
      <c r="G6348" s="60"/>
      <c r="H6348" s="46"/>
      <c r="I6348" s="46"/>
      <c r="N6348" s="60"/>
    </row>
    <row r="6349" spans="2:14" x14ac:dyDescent="0.25">
      <c r="B6349" s="46"/>
      <c r="G6349" s="60"/>
      <c r="H6349" s="46"/>
      <c r="I6349" s="46"/>
      <c r="N6349" s="60"/>
    </row>
    <row r="6350" spans="2:14" x14ac:dyDescent="0.25">
      <c r="B6350" s="46"/>
      <c r="G6350" s="60"/>
      <c r="H6350" s="46"/>
      <c r="I6350" s="46"/>
      <c r="N6350" s="60"/>
    </row>
    <row r="6351" spans="2:14" x14ac:dyDescent="0.25">
      <c r="B6351" s="46"/>
      <c r="G6351" s="60"/>
      <c r="H6351" s="46"/>
      <c r="I6351" s="46"/>
      <c r="N6351" s="60"/>
    </row>
    <row r="6352" spans="2:14" x14ac:dyDescent="0.25">
      <c r="B6352" s="46"/>
      <c r="G6352" s="60"/>
      <c r="H6352" s="46"/>
      <c r="I6352" s="46"/>
      <c r="N6352" s="60"/>
    </row>
    <row r="6353" spans="2:14" x14ac:dyDescent="0.25">
      <c r="B6353" s="46"/>
      <c r="G6353" s="60"/>
      <c r="H6353" s="46"/>
      <c r="I6353" s="46"/>
      <c r="N6353" s="60"/>
    </row>
    <row r="6354" spans="2:14" x14ac:dyDescent="0.25">
      <c r="B6354" s="46"/>
      <c r="G6354" s="60"/>
      <c r="H6354" s="46"/>
      <c r="I6354" s="46"/>
      <c r="N6354" s="60"/>
    </row>
    <row r="6355" spans="2:14" x14ac:dyDescent="0.25">
      <c r="B6355" s="46"/>
      <c r="G6355" s="60"/>
      <c r="H6355" s="46"/>
      <c r="I6355" s="46"/>
      <c r="N6355" s="60"/>
    </row>
    <row r="6356" spans="2:14" x14ac:dyDescent="0.25">
      <c r="B6356" s="46"/>
      <c r="G6356" s="60"/>
      <c r="H6356" s="46"/>
      <c r="I6356" s="46"/>
      <c r="N6356" s="60"/>
    </row>
    <row r="6357" spans="2:14" x14ac:dyDescent="0.25">
      <c r="B6357" s="46"/>
      <c r="G6357" s="60"/>
      <c r="H6357" s="46"/>
      <c r="I6357" s="46"/>
      <c r="N6357" s="60"/>
    </row>
    <row r="6358" spans="2:14" x14ac:dyDescent="0.25">
      <c r="B6358" s="46"/>
      <c r="G6358" s="60"/>
      <c r="H6358" s="46"/>
      <c r="I6358" s="46"/>
      <c r="N6358" s="60"/>
    </row>
    <row r="6359" spans="2:14" x14ac:dyDescent="0.25">
      <c r="B6359" s="46"/>
      <c r="G6359" s="60"/>
      <c r="H6359" s="46"/>
      <c r="I6359" s="46"/>
      <c r="N6359" s="60"/>
    </row>
    <row r="6360" spans="2:14" x14ac:dyDescent="0.25">
      <c r="B6360" s="46"/>
      <c r="G6360" s="60"/>
      <c r="H6360" s="46"/>
      <c r="I6360" s="46"/>
      <c r="N6360" s="60"/>
    </row>
    <row r="6361" spans="2:14" x14ac:dyDescent="0.25">
      <c r="B6361" s="46"/>
      <c r="G6361" s="60"/>
      <c r="H6361" s="46"/>
      <c r="I6361" s="46"/>
      <c r="N6361" s="60"/>
    </row>
    <row r="6362" spans="2:14" x14ac:dyDescent="0.25">
      <c r="B6362" s="46"/>
      <c r="G6362" s="60"/>
      <c r="H6362" s="46"/>
      <c r="I6362" s="46"/>
      <c r="N6362" s="60"/>
    </row>
    <row r="6363" spans="2:14" x14ac:dyDescent="0.25">
      <c r="B6363" s="46"/>
      <c r="G6363" s="60"/>
      <c r="H6363" s="46"/>
      <c r="I6363" s="46"/>
      <c r="N6363" s="60"/>
    </row>
    <row r="6364" spans="2:14" x14ac:dyDescent="0.25">
      <c r="B6364" s="46"/>
      <c r="G6364" s="60"/>
      <c r="H6364" s="46"/>
      <c r="I6364" s="46"/>
      <c r="N6364" s="60"/>
    </row>
    <row r="6365" spans="2:14" x14ac:dyDescent="0.25">
      <c r="B6365" s="46"/>
      <c r="G6365" s="60"/>
      <c r="H6365" s="46"/>
      <c r="I6365" s="46"/>
      <c r="N6365" s="60"/>
    </row>
    <row r="6366" spans="2:14" x14ac:dyDescent="0.25">
      <c r="B6366" s="46"/>
      <c r="G6366" s="60"/>
      <c r="H6366" s="46"/>
      <c r="I6366" s="46"/>
      <c r="N6366" s="60"/>
    </row>
    <row r="6367" spans="2:14" x14ac:dyDescent="0.25">
      <c r="B6367" s="46"/>
      <c r="G6367" s="60"/>
      <c r="H6367" s="46"/>
      <c r="I6367" s="46"/>
      <c r="N6367" s="60"/>
    </row>
    <row r="6368" spans="2:14" x14ac:dyDescent="0.25">
      <c r="B6368" s="46"/>
      <c r="G6368" s="60"/>
      <c r="H6368" s="46"/>
      <c r="I6368" s="46"/>
      <c r="N6368" s="60"/>
    </row>
    <row r="6369" spans="2:14" x14ac:dyDescent="0.25">
      <c r="B6369" s="46"/>
      <c r="G6369" s="60"/>
      <c r="H6369" s="46"/>
      <c r="I6369" s="46"/>
      <c r="N6369" s="60"/>
    </row>
    <row r="6370" spans="2:14" x14ac:dyDescent="0.25">
      <c r="B6370" s="46"/>
      <c r="G6370" s="60"/>
      <c r="H6370" s="46"/>
      <c r="I6370" s="46"/>
      <c r="N6370" s="60"/>
    </row>
    <row r="6371" spans="2:14" x14ac:dyDescent="0.25">
      <c r="B6371" s="46"/>
      <c r="G6371" s="60"/>
      <c r="H6371" s="46"/>
      <c r="I6371" s="46"/>
      <c r="N6371" s="60"/>
    </row>
    <row r="6372" spans="2:14" x14ac:dyDescent="0.25">
      <c r="B6372" s="46"/>
      <c r="G6372" s="60"/>
      <c r="H6372" s="46"/>
      <c r="I6372" s="46"/>
      <c r="N6372" s="60"/>
    </row>
    <row r="6373" spans="2:14" x14ac:dyDescent="0.25">
      <c r="B6373" s="46"/>
      <c r="G6373" s="60"/>
      <c r="H6373" s="46"/>
      <c r="I6373" s="46"/>
      <c r="N6373" s="60"/>
    </row>
    <row r="6374" spans="2:14" x14ac:dyDescent="0.25">
      <c r="B6374" s="46"/>
      <c r="G6374" s="60"/>
      <c r="H6374" s="46"/>
      <c r="I6374" s="46"/>
      <c r="N6374" s="60"/>
    </row>
    <row r="6375" spans="2:14" x14ac:dyDescent="0.25">
      <c r="B6375" s="46"/>
      <c r="G6375" s="60"/>
      <c r="H6375" s="46"/>
      <c r="I6375" s="46"/>
      <c r="N6375" s="60"/>
    </row>
    <row r="6376" spans="2:14" x14ac:dyDescent="0.25">
      <c r="B6376" s="46"/>
      <c r="G6376" s="60"/>
      <c r="H6376" s="46"/>
      <c r="I6376" s="46"/>
      <c r="N6376" s="60"/>
    </row>
    <row r="6377" spans="2:14" x14ac:dyDescent="0.25">
      <c r="B6377" s="46"/>
      <c r="G6377" s="60"/>
      <c r="H6377" s="46"/>
      <c r="I6377" s="46"/>
      <c r="N6377" s="60"/>
    </row>
    <row r="6378" spans="2:14" x14ac:dyDescent="0.25">
      <c r="B6378" s="46"/>
      <c r="G6378" s="60"/>
      <c r="H6378" s="46"/>
      <c r="I6378" s="46"/>
      <c r="N6378" s="60"/>
    </row>
    <row r="6379" spans="2:14" x14ac:dyDescent="0.25">
      <c r="B6379" s="46"/>
      <c r="G6379" s="60"/>
      <c r="H6379" s="46"/>
      <c r="I6379" s="46"/>
      <c r="N6379" s="60"/>
    </row>
    <row r="6380" spans="2:14" x14ac:dyDescent="0.25">
      <c r="B6380" s="46"/>
      <c r="G6380" s="60"/>
      <c r="H6380" s="46"/>
      <c r="I6380" s="46"/>
      <c r="N6380" s="60"/>
    </row>
    <row r="6381" spans="2:14" x14ac:dyDescent="0.25">
      <c r="B6381" s="46"/>
      <c r="G6381" s="60"/>
      <c r="H6381" s="46"/>
      <c r="I6381" s="46"/>
      <c r="N6381" s="60"/>
    </row>
    <row r="6382" spans="2:14" x14ac:dyDescent="0.25">
      <c r="B6382" s="46"/>
      <c r="G6382" s="60"/>
      <c r="H6382" s="46"/>
      <c r="I6382" s="46"/>
      <c r="N6382" s="60"/>
    </row>
    <row r="6383" spans="2:14" x14ac:dyDescent="0.25">
      <c r="B6383" s="46"/>
      <c r="G6383" s="60"/>
      <c r="H6383" s="46"/>
      <c r="I6383" s="46"/>
      <c r="N6383" s="60"/>
    </row>
    <row r="6384" spans="2:14" x14ac:dyDescent="0.25">
      <c r="B6384" s="46"/>
      <c r="G6384" s="60"/>
      <c r="H6384" s="46"/>
      <c r="I6384" s="46"/>
      <c r="N6384" s="60"/>
    </row>
    <row r="6385" spans="2:14" x14ac:dyDescent="0.25">
      <c r="B6385" s="46"/>
      <c r="G6385" s="60"/>
      <c r="H6385" s="46"/>
      <c r="I6385" s="46"/>
      <c r="N6385" s="60"/>
    </row>
    <row r="6386" spans="2:14" x14ac:dyDescent="0.25">
      <c r="B6386" s="46"/>
      <c r="G6386" s="60"/>
      <c r="H6386" s="46"/>
      <c r="I6386" s="46"/>
      <c r="N6386" s="60"/>
    </row>
    <row r="6387" spans="2:14" x14ac:dyDescent="0.25">
      <c r="B6387" s="46"/>
      <c r="G6387" s="60"/>
      <c r="H6387" s="46"/>
      <c r="I6387" s="46"/>
      <c r="N6387" s="60"/>
    </row>
    <row r="6388" spans="2:14" x14ac:dyDescent="0.25">
      <c r="B6388" s="46"/>
      <c r="G6388" s="60"/>
      <c r="H6388" s="46"/>
      <c r="I6388" s="46"/>
      <c r="N6388" s="60"/>
    </row>
    <row r="6389" spans="2:14" x14ac:dyDescent="0.25">
      <c r="B6389" s="46"/>
      <c r="G6389" s="60"/>
      <c r="H6389" s="46"/>
      <c r="I6389" s="46"/>
      <c r="N6389" s="60"/>
    </row>
    <row r="6390" spans="2:14" x14ac:dyDescent="0.25">
      <c r="B6390" s="46"/>
      <c r="G6390" s="60"/>
      <c r="H6390" s="46"/>
      <c r="I6390" s="46"/>
      <c r="N6390" s="60"/>
    </row>
    <row r="6391" spans="2:14" x14ac:dyDescent="0.25">
      <c r="B6391" s="46"/>
      <c r="G6391" s="60"/>
      <c r="H6391" s="46"/>
      <c r="I6391" s="46"/>
      <c r="N6391" s="60"/>
    </row>
    <row r="6392" spans="2:14" x14ac:dyDescent="0.25">
      <c r="B6392" s="46"/>
      <c r="G6392" s="60"/>
      <c r="H6392" s="46"/>
      <c r="I6392" s="46"/>
      <c r="N6392" s="60"/>
    </row>
    <row r="6393" spans="2:14" x14ac:dyDescent="0.25">
      <c r="B6393" s="46"/>
      <c r="G6393" s="60"/>
      <c r="H6393" s="46"/>
      <c r="I6393" s="46"/>
      <c r="N6393" s="60"/>
    </row>
    <row r="6394" spans="2:14" x14ac:dyDescent="0.25">
      <c r="B6394" s="46"/>
      <c r="G6394" s="60"/>
      <c r="H6394" s="46"/>
      <c r="I6394" s="46"/>
      <c r="N6394" s="60"/>
    </row>
    <row r="6395" spans="2:14" x14ac:dyDescent="0.25">
      <c r="B6395" s="46"/>
      <c r="G6395" s="60"/>
      <c r="H6395" s="46"/>
      <c r="I6395" s="46"/>
      <c r="N6395" s="60"/>
    </row>
    <row r="6396" spans="2:14" x14ac:dyDescent="0.25">
      <c r="B6396" s="46"/>
      <c r="G6396" s="60"/>
      <c r="H6396" s="46"/>
      <c r="I6396" s="46"/>
      <c r="N6396" s="60"/>
    </row>
    <row r="6397" spans="2:14" x14ac:dyDescent="0.25">
      <c r="B6397" s="46"/>
      <c r="G6397" s="60"/>
      <c r="H6397" s="46"/>
      <c r="I6397" s="46"/>
      <c r="N6397" s="60"/>
    </row>
    <row r="6398" spans="2:14" x14ac:dyDescent="0.25">
      <c r="B6398" s="46"/>
      <c r="G6398" s="60"/>
      <c r="H6398" s="46"/>
      <c r="I6398" s="46"/>
      <c r="N6398" s="60"/>
    </row>
    <row r="6399" spans="2:14" x14ac:dyDescent="0.25">
      <c r="B6399" s="46"/>
      <c r="G6399" s="60"/>
      <c r="H6399" s="46"/>
      <c r="I6399" s="46"/>
      <c r="N6399" s="60"/>
    </row>
    <row r="6400" spans="2:14" x14ac:dyDescent="0.25">
      <c r="B6400" s="46"/>
      <c r="G6400" s="60"/>
      <c r="H6400" s="46"/>
      <c r="I6400" s="46"/>
      <c r="N6400" s="60"/>
    </row>
    <row r="6401" spans="2:14" x14ac:dyDescent="0.25">
      <c r="B6401" s="46"/>
      <c r="G6401" s="60"/>
      <c r="H6401" s="46"/>
      <c r="I6401" s="46"/>
      <c r="N6401" s="60"/>
    </row>
    <row r="6402" spans="2:14" x14ac:dyDescent="0.25">
      <c r="B6402" s="46"/>
      <c r="G6402" s="60"/>
      <c r="H6402" s="46"/>
      <c r="I6402" s="46"/>
      <c r="N6402" s="60"/>
    </row>
    <row r="6403" spans="2:14" x14ac:dyDescent="0.25">
      <c r="B6403" s="46"/>
      <c r="G6403" s="60"/>
      <c r="H6403" s="46"/>
      <c r="I6403" s="46"/>
      <c r="N6403" s="60"/>
    </row>
    <row r="6404" spans="2:14" x14ac:dyDescent="0.25">
      <c r="B6404" s="46"/>
      <c r="G6404" s="60"/>
      <c r="H6404" s="46"/>
      <c r="I6404" s="46"/>
      <c r="N6404" s="60"/>
    </row>
    <row r="6405" spans="2:14" x14ac:dyDescent="0.25">
      <c r="B6405" s="46"/>
      <c r="G6405" s="60"/>
      <c r="H6405" s="46"/>
      <c r="I6405" s="46"/>
      <c r="N6405" s="60"/>
    </row>
    <row r="6406" spans="2:14" x14ac:dyDescent="0.25">
      <c r="B6406" s="46"/>
      <c r="G6406" s="60"/>
      <c r="H6406" s="46"/>
      <c r="I6406" s="46"/>
      <c r="N6406" s="60"/>
    </row>
    <row r="6407" spans="2:14" x14ac:dyDescent="0.25">
      <c r="B6407" s="46"/>
      <c r="G6407" s="60"/>
      <c r="H6407" s="46"/>
      <c r="I6407" s="46"/>
      <c r="N6407" s="60"/>
    </row>
    <row r="6408" spans="2:14" x14ac:dyDescent="0.25">
      <c r="B6408" s="46"/>
      <c r="G6408" s="60"/>
      <c r="H6408" s="46"/>
      <c r="I6408" s="46"/>
      <c r="N6408" s="60"/>
    </row>
    <row r="6409" spans="2:14" x14ac:dyDescent="0.25">
      <c r="B6409" s="46"/>
      <c r="G6409" s="60"/>
      <c r="H6409" s="46"/>
      <c r="I6409" s="46"/>
      <c r="N6409" s="60"/>
    </row>
    <row r="6410" spans="2:14" x14ac:dyDescent="0.25">
      <c r="B6410" s="46"/>
      <c r="G6410" s="60"/>
      <c r="H6410" s="46"/>
      <c r="I6410" s="46"/>
      <c r="N6410" s="60"/>
    </row>
    <row r="6411" spans="2:14" x14ac:dyDescent="0.25">
      <c r="B6411" s="46"/>
      <c r="G6411" s="60"/>
      <c r="H6411" s="46"/>
      <c r="I6411" s="46"/>
      <c r="N6411" s="60"/>
    </row>
    <row r="6412" spans="2:14" x14ac:dyDescent="0.25">
      <c r="B6412" s="46"/>
      <c r="G6412" s="60"/>
      <c r="H6412" s="46"/>
      <c r="I6412" s="46"/>
      <c r="N6412" s="60"/>
    </row>
    <row r="6413" spans="2:14" x14ac:dyDescent="0.25">
      <c r="B6413" s="46"/>
      <c r="G6413" s="60"/>
      <c r="H6413" s="46"/>
      <c r="I6413" s="46"/>
      <c r="N6413" s="60"/>
    </row>
    <row r="6414" spans="2:14" x14ac:dyDescent="0.25">
      <c r="B6414" s="46"/>
      <c r="G6414" s="60"/>
      <c r="H6414" s="46"/>
      <c r="I6414" s="46"/>
      <c r="N6414" s="60"/>
    </row>
    <row r="6415" spans="2:14" x14ac:dyDescent="0.25">
      <c r="B6415" s="46"/>
      <c r="G6415" s="60"/>
      <c r="H6415" s="46"/>
      <c r="I6415" s="46"/>
      <c r="N6415" s="60"/>
    </row>
    <row r="6416" spans="2:14" x14ac:dyDescent="0.25">
      <c r="B6416" s="46"/>
      <c r="G6416" s="60"/>
      <c r="H6416" s="46"/>
      <c r="I6416" s="46"/>
      <c r="N6416" s="60"/>
    </row>
    <row r="6417" spans="2:14" x14ac:dyDescent="0.25">
      <c r="B6417" s="46"/>
      <c r="G6417" s="60"/>
      <c r="H6417" s="46"/>
      <c r="I6417" s="46"/>
      <c r="N6417" s="60"/>
    </row>
    <row r="6418" spans="2:14" x14ac:dyDescent="0.25">
      <c r="B6418" s="46"/>
      <c r="G6418" s="60"/>
      <c r="H6418" s="46"/>
      <c r="I6418" s="46"/>
      <c r="N6418" s="60"/>
    </row>
    <row r="6419" spans="2:14" x14ac:dyDescent="0.25">
      <c r="B6419" s="46"/>
      <c r="G6419" s="60"/>
      <c r="H6419" s="46"/>
      <c r="I6419" s="46"/>
      <c r="N6419" s="60"/>
    </row>
    <row r="6420" spans="2:14" x14ac:dyDescent="0.25">
      <c r="B6420" s="46"/>
      <c r="G6420" s="60"/>
      <c r="H6420" s="46"/>
      <c r="I6420" s="46"/>
      <c r="N6420" s="60"/>
    </row>
    <row r="6421" spans="2:14" x14ac:dyDescent="0.25">
      <c r="B6421" s="46"/>
      <c r="G6421" s="60"/>
      <c r="H6421" s="46"/>
      <c r="I6421" s="46"/>
      <c r="N6421" s="60"/>
    </row>
    <row r="6422" spans="2:14" x14ac:dyDescent="0.25">
      <c r="B6422" s="46"/>
      <c r="G6422" s="60"/>
      <c r="H6422" s="46"/>
      <c r="I6422" s="46"/>
      <c r="N6422" s="60"/>
    </row>
    <row r="6423" spans="2:14" x14ac:dyDescent="0.25">
      <c r="B6423" s="46"/>
      <c r="G6423" s="60"/>
      <c r="H6423" s="46"/>
      <c r="I6423" s="46"/>
      <c r="N6423" s="60"/>
    </row>
    <row r="6424" spans="2:14" x14ac:dyDescent="0.25">
      <c r="B6424" s="46"/>
      <c r="G6424" s="60"/>
      <c r="H6424" s="46"/>
      <c r="I6424" s="46"/>
      <c r="N6424" s="60"/>
    </row>
    <row r="6425" spans="2:14" x14ac:dyDescent="0.25">
      <c r="B6425" s="46"/>
      <c r="G6425" s="60"/>
      <c r="H6425" s="46"/>
      <c r="I6425" s="46"/>
      <c r="N6425" s="60"/>
    </row>
    <row r="6426" spans="2:14" x14ac:dyDescent="0.25">
      <c r="B6426" s="46"/>
      <c r="G6426" s="60"/>
      <c r="H6426" s="46"/>
      <c r="I6426" s="46"/>
      <c r="N6426" s="60"/>
    </row>
    <row r="6427" spans="2:14" x14ac:dyDescent="0.25">
      <c r="B6427" s="46"/>
      <c r="G6427" s="60"/>
      <c r="H6427" s="46"/>
      <c r="I6427" s="46"/>
      <c r="N6427" s="60"/>
    </row>
    <row r="6428" spans="2:14" x14ac:dyDescent="0.25">
      <c r="B6428" s="46"/>
      <c r="G6428" s="60"/>
      <c r="H6428" s="46"/>
      <c r="I6428" s="46"/>
      <c r="N6428" s="60"/>
    </row>
    <row r="6429" spans="2:14" x14ac:dyDescent="0.25">
      <c r="B6429" s="46"/>
      <c r="G6429" s="60"/>
      <c r="H6429" s="46"/>
      <c r="I6429" s="46"/>
      <c r="N6429" s="60"/>
    </row>
    <row r="6430" spans="2:14" x14ac:dyDescent="0.25">
      <c r="B6430" s="46"/>
      <c r="G6430" s="60"/>
      <c r="H6430" s="46"/>
      <c r="I6430" s="46"/>
      <c r="N6430" s="60"/>
    </row>
    <row r="6431" spans="2:14" x14ac:dyDescent="0.25">
      <c r="B6431" s="46"/>
      <c r="G6431" s="60"/>
      <c r="H6431" s="46"/>
      <c r="I6431" s="46"/>
      <c r="N6431" s="60"/>
    </row>
    <row r="6432" spans="2:14" x14ac:dyDescent="0.25">
      <c r="B6432" s="46"/>
      <c r="G6432" s="60"/>
      <c r="H6432" s="46"/>
      <c r="I6432" s="46"/>
      <c r="N6432" s="60"/>
    </row>
    <row r="6433" spans="2:14" x14ac:dyDescent="0.25">
      <c r="B6433" s="46"/>
      <c r="G6433" s="60"/>
      <c r="H6433" s="46"/>
      <c r="I6433" s="46"/>
      <c r="N6433" s="60"/>
    </row>
    <row r="6434" spans="2:14" x14ac:dyDescent="0.25">
      <c r="B6434" s="46"/>
      <c r="G6434" s="60"/>
      <c r="H6434" s="46"/>
      <c r="I6434" s="46"/>
      <c r="N6434" s="60"/>
    </row>
    <row r="6435" spans="2:14" x14ac:dyDescent="0.25">
      <c r="B6435" s="46"/>
      <c r="G6435" s="60"/>
      <c r="H6435" s="46"/>
      <c r="I6435" s="46"/>
      <c r="N6435" s="60"/>
    </row>
    <row r="6436" spans="2:14" x14ac:dyDescent="0.25">
      <c r="B6436" s="46"/>
      <c r="G6436" s="60"/>
      <c r="H6436" s="46"/>
      <c r="I6436" s="46"/>
      <c r="N6436" s="60"/>
    </row>
    <row r="6437" spans="2:14" x14ac:dyDescent="0.25">
      <c r="B6437" s="46"/>
      <c r="G6437" s="60"/>
      <c r="H6437" s="46"/>
      <c r="I6437" s="46"/>
      <c r="N6437" s="60"/>
    </row>
    <row r="6438" spans="2:14" x14ac:dyDescent="0.25">
      <c r="B6438" s="46"/>
      <c r="G6438" s="60"/>
      <c r="H6438" s="46"/>
      <c r="I6438" s="46"/>
      <c r="N6438" s="60"/>
    </row>
    <row r="6439" spans="2:14" x14ac:dyDescent="0.25">
      <c r="B6439" s="46"/>
      <c r="G6439" s="60"/>
      <c r="H6439" s="46"/>
      <c r="I6439" s="46"/>
      <c r="N6439" s="60"/>
    </row>
    <row r="6440" spans="2:14" x14ac:dyDescent="0.25">
      <c r="B6440" s="46"/>
      <c r="G6440" s="60"/>
      <c r="H6440" s="46"/>
      <c r="I6440" s="46"/>
      <c r="N6440" s="60"/>
    </row>
    <row r="6441" spans="2:14" x14ac:dyDescent="0.25">
      <c r="B6441" s="46"/>
      <c r="G6441" s="60"/>
      <c r="H6441" s="46"/>
      <c r="I6441" s="46"/>
      <c r="N6441" s="60"/>
    </row>
    <row r="6442" spans="2:14" x14ac:dyDescent="0.25">
      <c r="B6442" s="46"/>
      <c r="G6442" s="60"/>
      <c r="H6442" s="46"/>
      <c r="I6442" s="46"/>
      <c r="N6442" s="60"/>
    </row>
    <row r="6443" spans="2:14" x14ac:dyDescent="0.25">
      <c r="B6443" s="46"/>
      <c r="G6443" s="60"/>
      <c r="H6443" s="46"/>
      <c r="I6443" s="46"/>
      <c r="N6443" s="60"/>
    </row>
    <row r="6444" spans="2:14" x14ac:dyDescent="0.25">
      <c r="B6444" s="46"/>
      <c r="G6444" s="60"/>
      <c r="H6444" s="46"/>
      <c r="I6444" s="46"/>
      <c r="N6444" s="60"/>
    </row>
    <row r="6445" spans="2:14" x14ac:dyDescent="0.25">
      <c r="B6445" s="46"/>
      <c r="G6445" s="60"/>
      <c r="H6445" s="46"/>
      <c r="I6445" s="46"/>
      <c r="N6445" s="60"/>
    </row>
    <row r="6446" spans="2:14" x14ac:dyDescent="0.25">
      <c r="B6446" s="46"/>
      <c r="G6446" s="60"/>
      <c r="H6446" s="46"/>
      <c r="I6446" s="46"/>
      <c r="N6446" s="60"/>
    </row>
    <row r="6447" spans="2:14" x14ac:dyDescent="0.25">
      <c r="B6447" s="46"/>
      <c r="G6447" s="60"/>
      <c r="H6447" s="46"/>
      <c r="I6447" s="46"/>
      <c r="N6447" s="60"/>
    </row>
    <row r="6448" spans="2:14" x14ac:dyDescent="0.25">
      <c r="B6448" s="46"/>
      <c r="G6448" s="60"/>
      <c r="H6448" s="46"/>
      <c r="I6448" s="46"/>
      <c r="N6448" s="60"/>
    </row>
    <row r="6449" spans="2:14" x14ac:dyDescent="0.25">
      <c r="B6449" s="46"/>
      <c r="G6449" s="60"/>
      <c r="H6449" s="46"/>
      <c r="I6449" s="46"/>
      <c r="N6449" s="60"/>
    </row>
    <row r="6450" spans="2:14" x14ac:dyDescent="0.25">
      <c r="B6450" s="46"/>
      <c r="G6450" s="60"/>
      <c r="H6450" s="46"/>
      <c r="I6450" s="46"/>
      <c r="N6450" s="60"/>
    </row>
    <row r="6451" spans="2:14" x14ac:dyDescent="0.25">
      <c r="B6451" s="46"/>
      <c r="G6451" s="60"/>
      <c r="H6451" s="46"/>
      <c r="I6451" s="46"/>
      <c r="N6451" s="60"/>
    </row>
    <row r="6452" spans="2:14" x14ac:dyDescent="0.25">
      <c r="B6452" s="46"/>
      <c r="G6452" s="60"/>
      <c r="H6452" s="46"/>
      <c r="I6452" s="46"/>
      <c r="N6452" s="60"/>
    </row>
    <row r="6453" spans="2:14" x14ac:dyDescent="0.25">
      <c r="B6453" s="46"/>
      <c r="G6453" s="60"/>
      <c r="H6453" s="46"/>
      <c r="I6453" s="46"/>
      <c r="N6453" s="60"/>
    </row>
    <row r="6454" spans="2:14" x14ac:dyDescent="0.25">
      <c r="B6454" s="46"/>
      <c r="G6454" s="60"/>
      <c r="H6454" s="46"/>
      <c r="I6454" s="46"/>
      <c r="N6454" s="60"/>
    </row>
    <row r="6455" spans="2:14" x14ac:dyDescent="0.25">
      <c r="B6455" s="46"/>
      <c r="G6455" s="60"/>
      <c r="H6455" s="46"/>
      <c r="I6455" s="46"/>
      <c r="N6455" s="60"/>
    </row>
    <row r="6456" spans="2:14" x14ac:dyDescent="0.25">
      <c r="B6456" s="46"/>
      <c r="G6456" s="60"/>
      <c r="H6456" s="46"/>
      <c r="I6456" s="46"/>
      <c r="N6456" s="60"/>
    </row>
    <row r="6457" spans="2:14" x14ac:dyDescent="0.25">
      <c r="B6457" s="46"/>
      <c r="G6457" s="60"/>
      <c r="H6457" s="46"/>
      <c r="I6457" s="46"/>
      <c r="N6457" s="60"/>
    </row>
    <row r="6458" spans="2:14" x14ac:dyDescent="0.25">
      <c r="B6458" s="46"/>
      <c r="G6458" s="60"/>
      <c r="H6458" s="46"/>
      <c r="I6458" s="46"/>
      <c r="N6458" s="60"/>
    </row>
    <row r="6459" spans="2:14" x14ac:dyDescent="0.25">
      <c r="B6459" s="46"/>
      <c r="G6459" s="60"/>
      <c r="H6459" s="46"/>
      <c r="I6459" s="46"/>
      <c r="N6459" s="60"/>
    </row>
    <row r="6460" spans="2:14" x14ac:dyDescent="0.25">
      <c r="B6460" s="46"/>
      <c r="G6460" s="60"/>
      <c r="H6460" s="46"/>
      <c r="I6460" s="46"/>
      <c r="N6460" s="60"/>
    </row>
    <row r="6461" spans="2:14" x14ac:dyDescent="0.25">
      <c r="B6461" s="46"/>
      <c r="G6461" s="60"/>
      <c r="H6461" s="46"/>
      <c r="I6461" s="46"/>
      <c r="N6461" s="60"/>
    </row>
    <row r="6462" spans="2:14" x14ac:dyDescent="0.25">
      <c r="B6462" s="46"/>
      <c r="G6462" s="60"/>
      <c r="H6462" s="46"/>
      <c r="I6462" s="46"/>
      <c r="N6462" s="60"/>
    </row>
    <row r="6463" spans="2:14" x14ac:dyDescent="0.25">
      <c r="B6463" s="46"/>
      <c r="G6463" s="60"/>
      <c r="H6463" s="46"/>
      <c r="I6463" s="46"/>
      <c r="N6463" s="60"/>
    </row>
    <row r="6464" spans="2:14" x14ac:dyDescent="0.25">
      <c r="B6464" s="46"/>
      <c r="G6464" s="60"/>
      <c r="H6464" s="46"/>
      <c r="I6464" s="46"/>
      <c r="N6464" s="60"/>
    </row>
    <row r="6465" spans="2:14" x14ac:dyDescent="0.25">
      <c r="B6465" s="46"/>
      <c r="G6465" s="60"/>
      <c r="H6465" s="46"/>
      <c r="I6465" s="46"/>
      <c r="N6465" s="60"/>
    </row>
    <row r="6466" spans="2:14" x14ac:dyDescent="0.25">
      <c r="B6466" s="46"/>
      <c r="G6466" s="60"/>
      <c r="H6466" s="46"/>
      <c r="I6466" s="46"/>
      <c r="N6466" s="60"/>
    </row>
    <row r="6467" spans="2:14" x14ac:dyDescent="0.25">
      <c r="B6467" s="46"/>
      <c r="G6467" s="60"/>
      <c r="H6467" s="46"/>
      <c r="I6467" s="46"/>
      <c r="N6467" s="60"/>
    </row>
    <row r="6468" spans="2:14" x14ac:dyDescent="0.25">
      <c r="B6468" s="46"/>
      <c r="G6468" s="60"/>
      <c r="H6468" s="46"/>
      <c r="I6468" s="46"/>
      <c r="N6468" s="60"/>
    </row>
    <row r="6469" spans="2:14" x14ac:dyDescent="0.25">
      <c r="B6469" s="46"/>
      <c r="G6469" s="60"/>
      <c r="H6469" s="46"/>
      <c r="I6469" s="46"/>
      <c r="N6469" s="60"/>
    </row>
    <row r="6470" spans="2:14" x14ac:dyDescent="0.25">
      <c r="B6470" s="46"/>
      <c r="G6470" s="60"/>
      <c r="H6470" s="46"/>
      <c r="I6470" s="46"/>
      <c r="N6470" s="60"/>
    </row>
    <row r="6471" spans="2:14" x14ac:dyDescent="0.25">
      <c r="B6471" s="46"/>
      <c r="G6471" s="60"/>
      <c r="H6471" s="46"/>
      <c r="I6471" s="46"/>
      <c r="N6471" s="60"/>
    </row>
    <row r="6472" spans="2:14" x14ac:dyDescent="0.25">
      <c r="B6472" s="46"/>
      <c r="G6472" s="60"/>
      <c r="H6472" s="46"/>
      <c r="I6472" s="46"/>
      <c r="N6472" s="60"/>
    </row>
    <row r="6473" spans="2:14" x14ac:dyDescent="0.25">
      <c r="B6473" s="46"/>
      <c r="G6473" s="60"/>
      <c r="H6473" s="46"/>
      <c r="I6473" s="46"/>
      <c r="N6473" s="60"/>
    </row>
    <row r="6474" spans="2:14" x14ac:dyDescent="0.25">
      <c r="B6474" s="46"/>
      <c r="G6474" s="60"/>
      <c r="H6474" s="46"/>
      <c r="I6474" s="46"/>
      <c r="N6474" s="60"/>
    </row>
    <row r="6475" spans="2:14" x14ac:dyDescent="0.25">
      <c r="B6475" s="46"/>
      <c r="G6475" s="60"/>
      <c r="H6475" s="46"/>
      <c r="I6475" s="46"/>
      <c r="N6475" s="60"/>
    </row>
    <row r="6476" spans="2:14" x14ac:dyDescent="0.25">
      <c r="B6476" s="46"/>
      <c r="G6476" s="60"/>
      <c r="H6476" s="46"/>
      <c r="I6476" s="46"/>
      <c r="N6476" s="60"/>
    </row>
    <row r="6477" spans="2:14" x14ac:dyDescent="0.25">
      <c r="B6477" s="46"/>
      <c r="G6477" s="60"/>
      <c r="H6477" s="46"/>
      <c r="I6477" s="46"/>
      <c r="N6477" s="60"/>
    </row>
    <row r="6478" spans="2:14" x14ac:dyDescent="0.25">
      <c r="B6478" s="46"/>
      <c r="G6478" s="60"/>
      <c r="H6478" s="46"/>
      <c r="I6478" s="46"/>
      <c r="N6478" s="60"/>
    </row>
    <row r="6479" spans="2:14" x14ac:dyDescent="0.25">
      <c r="B6479" s="46"/>
      <c r="G6479" s="60"/>
      <c r="H6479" s="46"/>
      <c r="I6479" s="46"/>
      <c r="N6479" s="60"/>
    </row>
    <row r="6480" spans="2:14" x14ac:dyDescent="0.25">
      <c r="B6480" s="46"/>
      <c r="G6480" s="60"/>
      <c r="H6480" s="46"/>
      <c r="I6480" s="46"/>
      <c r="N6480" s="60"/>
    </row>
    <row r="6481" spans="2:14" x14ac:dyDescent="0.25">
      <c r="B6481" s="46"/>
      <c r="G6481" s="60"/>
      <c r="H6481" s="46"/>
      <c r="I6481" s="46"/>
      <c r="N6481" s="60"/>
    </row>
    <row r="6482" spans="2:14" x14ac:dyDescent="0.25">
      <c r="B6482" s="46"/>
      <c r="G6482" s="60"/>
      <c r="H6482" s="46"/>
      <c r="I6482" s="46"/>
      <c r="N6482" s="60"/>
    </row>
    <row r="6483" spans="2:14" x14ac:dyDescent="0.25">
      <c r="B6483" s="46"/>
      <c r="G6483" s="60"/>
      <c r="H6483" s="46"/>
      <c r="I6483" s="46"/>
      <c r="N6483" s="60"/>
    </row>
    <row r="6484" spans="2:14" x14ac:dyDescent="0.25">
      <c r="B6484" s="46"/>
      <c r="G6484" s="60"/>
      <c r="H6484" s="46"/>
      <c r="I6484" s="46"/>
      <c r="N6484" s="60"/>
    </row>
    <row r="6485" spans="2:14" x14ac:dyDescent="0.25">
      <c r="B6485" s="46"/>
      <c r="G6485" s="60"/>
      <c r="H6485" s="46"/>
      <c r="I6485" s="46"/>
      <c r="N6485" s="60"/>
    </row>
    <row r="6486" spans="2:14" x14ac:dyDescent="0.25">
      <c r="B6486" s="46"/>
      <c r="G6486" s="60"/>
      <c r="H6486" s="46"/>
      <c r="I6486" s="46"/>
      <c r="N6486" s="60"/>
    </row>
    <row r="6487" spans="2:14" x14ac:dyDescent="0.25">
      <c r="B6487" s="46"/>
      <c r="G6487" s="60"/>
      <c r="H6487" s="46"/>
      <c r="I6487" s="46"/>
      <c r="N6487" s="60"/>
    </row>
    <row r="6488" spans="2:14" x14ac:dyDescent="0.25">
      <c r="B6488" s="46"/>
      <c r="G6488" s="60"/>
      <c r="H6488" s="46"/>
      <c r="I6488" s="46"/>
      <c r="N6488" s="60"/>
    </row>
    <row r="6489" spans="2:14" x14ac:dyDescent="0.25">
      <c r="B6489" s="46"/>
      <c r="G6489" s="60"/>
      <c r="H6489" s="46"/>
      <c r="I6489" s="46"/>
      <c r="N6489" s="60"/>
    </row>
    <row r="6490" spans="2:14" x14ac:dyDescent="0.25">
      <c r="B6490" s="46"/>
      <c r="G6490" s="60"/>
      <c r="H6490" s="46"/>
      <c r="I6490" s="46"/>
      <c r="N6490" s="60"/>
    </row>
    <row r="6491" spans="2:14" x14ac:dyDescent="0.25">
      <c r="B6491" s="46"/>
      <c r="G6491" s="60"/>
      <c r="H6491" s="46"/>
      <c r="I6491" s="46"/>
      <c r="N6491" s="60"/>
    </row>
    <row r="6492" spans="2:14" x14ac:dyDescent="0.25">
      <c r="B6492" s="46"/>
      <c r="G6492" s="60"/>
      <c r="H6492" s="46"/>
      <c r="I6492" s="46"/>
      <c r="N6492" s="60"/>
    </row>
    <row r="6493" spans="2:14" x14ac:dyDescent="0.25">
      <c r="B6493" s="46"/>
      <c r="G6493" s="60"/>
      <c r="H6493" s="46"/>
      <c r="I6493" s="46"/>
      <c r="N6493" s="60"/>
    </row>
    <row r="6494" spans="2:14" x14ac:dyDescent="0.25">
      <c r="B6494" s="46"/>
      <c r="G6494" s="60"/>
      <c r="H6494" s="46"/>
      <c r="I6494" s="46"/>
      <c r="N6494" s="60"/>
    </row>
    <row r="6495" spans="2:14" x14ac:dyDescent="0.25">
      <c r="B6495" s="46"/>
      <c r="G6495" s="60"/>
      <c r="H6495" s="46"/>
      <c r="I6495" s="46"/>
      <c r="N6495" s="60"/>
    </row>
    <row r="6496" spans="2:14" x14ac:dyDescent="0.25">
      <c r="B6496" s="46"/>
      <c r="G6496" s="60"/>
      <c r="H6496" s="46"/>
      <c r="I6496" s="46"/>
      <c r="N6496" s="60"/>
    </row>
    <row r="6497" spans="2:14" x14ac:dyDescent="0.25">
      <c r="B6497" s="46"/>
      <c r="G6497" s="60"/>
      <c r="H6497" s="46"/>
      <c r="I6497" s="46"/>
      <c r="N6497" s="60"/>
    </row>
    <row r="6498" spans="2:14" x14ac:dyDescent="0.25">
      <c r="B6498" s="46"/>
      <c r="G6498" s="60"/>
      <c r="H6498" s="46"/>
      <c r="I6498" s="46"/>
      <c r="N6498" s="60"/>
    </row>
    <row r="6499" spans="2:14" x14ac:dyDescent="0.25">
      <c r="B6499" s="46"/>
      <c r="G6499" s="60"/>
      <c r="H6499" s="46"/>
      <c r="I6499" s="46"/>
      <c r="N6499" s="60"/>
    </row>
    <row r="6500" spans="2:14" x14ac:dyDescent="0.25">
      <c r="B6500" s="46"/>
      <c r="G6500" s="60"/>
      <c r="H6500" s="46"/>
      <c r="I6500" s="46"/>
      <c r="N6500" s="60"/>
    </row>
    <row r="6501" spans="2:14" x14ac:dyDescent="0.25">
      <c r="B6501" s="46"/>
      <c r="G6501" s="60"/>
      <c r="H6501" s="46"/>
      <c r="I6501" s="46"/>
      <c r="N6501" s="60"/>
    </row>
    <row r="6502" spans="2:14" x14ac:dyDescent="0.25">
      <c r="B6502" s="46"/>
      <c r="G6502" s="60"/>
      <c r="H6502" s="46"/>
      <c r="I6502" s="46"/>
      <c r="N6502" s="60"/>
    </row>
    <row r="6503" spans="2:14" x14ac:dyDescent="0.25">
      <c r="B6503" s="46"/>
      <c r="G6503" s="60"/>
      <c r="H6503" s="46"/>
      <c r="I6503" s="46"/>
      <c r="N6503" s="60"/>
    </row>
    <row r="6504" spans="2:14" x14ac:dyDescent="0.25">
      <c r="B6504" s="46"/>
      <c r="G6504" s="60"/>
      <c r="H6504" s="46"/>
      <c r="I6504" s="46"/>
      <c r="N6504" s="60"/>
    </row>
    <row r="6505" spans="2:14" x14ac:dyDescent="0.25">
      <c r="B6505" s="46"/>
      <c r="G6505" s="60"/>
      <c r="H6505" s="46"/>
      <c r="I6505" s="46"/>
      <c r="N6505" s="60"/>
    </row>
    <row r="6506" spans="2:14" x14ac:dyDescent="0.25">
      <c r="B6506" s="46"/>
      <c r="G6506" s="60"/>
      <c r="H6506" s="46"/>
      <c r="I6506" s="46"/>
      <c r="N6506" s="60"/>
    </row>
    <row r="6507" spans="2:14" x14ac:dyDescent="0.25">
      <c r="B6507" s="46"/>
      <c r="G6507" s="60"/>
      <c r="H6507" s="46"/>
      <c r="I6507" s="46"/>
      <c r="N6507" s="60"/>
    </row>
    <row r="6508" spans="2:14" x14ac:dyDescent="0.25">
      <c r="B6508" s="46"/>
      <c r="G6508" s="60"/>
      <c r="H6508" s="46"/>
      <c r="I6508" s="46"/>
      <c r="N6508" s="60"/>
    </row>
    <row r="6509" spans="2:14" x14ac:dyDescent="0.25">
      <c r="B6509" s="46"/>
      <c r="G6509" s="60"/>
      <c r="H6509" s="46"/>
      <c r="I6509" s="46"/>
      <c r="N6509" s="60"/>
    </row>
    <row r="6510" spans="2:14" x14ac:dyDescent="0.25">
      <c r="B6510" s="46"/>
      <c r="G6510" s="60"/>
      <c r="H6510" s="46"/>
      <c r="I6510" s="46"/>
      <c r="N6510" s="60"/>
    </row>
    <row r="6511" spans="2:14" x14ac:dyDescent="0.25">
      <c r="B6511" s="46"/>
      <c r="G6511" s="60"/>
      <c r="H6511" s="46"/>
      <c r="I6511" s="46"/>
      <c r="N6511" s="60"/>
    </row>
    <row r="6512" spans="2:14" x14ac:dyDescent="0.25">
      <c r="B6512" s="46"/>
      <c r="G6512" s="60"/>
      <c r="H6512" s="46"/>
      <c r="I6512" s="46"/>
      <c r="N6512" s="60"/>
    </row>
    <row r="6513" spans="2:14" x14ac:dyDescent="0.25">
      <c r="B6513" s="46"/>
      <c r="G6513" s="60"/>
      <c r="H6513" s="46"/>
      <c r="I6513" s="46"/>
      <c r="N6513" s="60"/>
    </row>
    <row r="6514" spans="2:14" x14ac:dyDescent="0.25">
      <c r="B6514" s="46"/>
      <c r="G6514" s="60"/>
      <c r="H6514" s="46"/>
      <c r="I6514" s="46"/>
      <c r="N6514" s="60"/>
    </row>
    <row r="6515" spans="2:14" x14ac:dyDescent="0.25">
      <c r="B6515" s="46"/>
      <c r="G6515" s="60"/>
      <c r="H6515" s="46"/>
      <c r="I6515" s="46"/>
      <c r="N6515" s="60"/>
    </row>
    <row r="6516" spans="2:14" x14ac:dyDescent="0.25">
      <c r="B6516" s="46"/>
      <c r="G6516" s="60"/>
      <c r="H6516" s="46"/>
      <c r="I6516" s="46"/>
      <c r="N6516" s="60"/>
    </row>
    <row r="6517" spans="2:14" x14ac:dyDescent="0.25">
      <c r="B6517" s="46"/>
      <c r="G6517" s="60"/>
      <c r="H6517" s="46"/>
      <c r="I6517" s="46"/>
      <c r="N6517" s="60"/>
    </row>
    <row r="6518" spans="2:14" x14ac:dyDescent="0.25">
      <c r="B6518" s="46"/>
      <c r="G6518" s="60"/>
      <c r="H6518" s="46"/>
      <c r="I6518" s="46"/>
      <c r="N6518" s="60"/>
    </row>
    <row r="6519" spans="2:14" x14ac:dyDescent="0.25">
      <c r="B6519" s="46"/>
      <c r="G6519" s="60"/>
      <c r="H6519" s="46"/>
      <c r="I6519" s="46"/>
      <c r="N6519" s="60"/>
    </row>
    <row r="6520" spans="2:14" x14ac:dyDescent="0.25">
      <c r="B6520" s="46"/>
      <c r="G6520" s="60"/>
      <c r="H6520" s="46"/>
      <c r="I6520" s="46"/>
      <c r="N6520" s="60"/>
    </row>
    <row r="6521" spans="2:14" x14ac:dyDescent="0.25">
      <c r="B6521" s="46"/>
      <c r="G6521" s="60"/>
      <c r="H6521" s="46"/>
      <c r="I6521" s="46"/>
      <c r="N6521" s="60"/>
    </row>
    <row r="6522" spans="2:14" x14ac:dyDescent="0.25">
      <c r="B6522" s="46"/>
      <c r="G6522" s="60"/>
      <c r="H6522" s="46"/>
      <c r="I6522" s="46"/>
      <c r="N6522" s="60"/>
    </row>
    <row r="6523" spans="2:14" x14ac:dyDescent="0.25">
      <c r="B6523" s="46"/>
      <c r="G6523" s="60"/>
      <c r="H6523" s="46"/>
      <c r="I6523" s="46"/>
      <c r="N6523" s="60"/>
    </row>
    <row r="6524" spans="2:14" x14ac:dyDescent="0.25">
      <c r="B6524" s="46"/>
      <c r="G6524" s="60"/>
      <c r="H6524" s="46"/>
      <c r="I6524" s="46"/>
      <c r="N6524" s="60"/>
    </row>
    <row r="6525" spans="2:14" x14ac:dyDescent="0.25">
      <c r="B6525" s="46"/>
      <c r="G6525" s="60"/>
      <c r="H6525" s="46"/>
      <c r="I6525" s="46"/>
      <c r="N6525" s="60"/>
    </row>
    <row r="6526" spans="2:14" x14ac:dyDescent="0.25">
      <c r="B6526" s="46"/>
      <c r="G6526" s="60"/>
      <c r="H6526" s="46"/>
      <c r="I6526" s="46"/>
      <c r="N6526" s="60"/>
    </row>
    <row r="6527" spans="2:14" x14ac:dyDescent="0.25">
      <c r="B6527" s="46"/>
      <c r="G6527" s="60"/>
      <c r="H6527" s="46"/>
      <c r="I6527" s="46"/>
      <c r="N6527" s="60"/>
    </row>
    <row r="6528" spans="2:14" x14ac:dyDescent="0.25">
      <c r="B6528" s="46"/>
      <c r="G6528" s="60"/>
      <c r="H6528" s="46"/>
      <c r="I6528" s="46"/>
      <c r="N6528" s="60"/>
    </row>
    <row r="6529" spans="2:14" x14ac:dyDescent="0.25">
      <c r="B6529" s="46"/>
      <c r="G6529" s="60"/>
      <c r="H6529" s="46"/>
      <c r="I6529" s="46"/>
      <c r="N6529" s="60"/>
    </row>
    <row r="6530" spans="2:14" x14ac:dyDescent="0.25">
      <c r="B6530" s="46"/>
      <c r="G6530" s="60"/>
      <c r="H6530" s="46"/>
      <c r="I6530" s="46"/>
      <c r="N6530" s="60"/>
    </row>
    <row r="6531" spans="2:14" x14ac:dyDescent="0.25">
      <c r="B6531" s="46"/>
      <c r="G6531" s="60"/>
      <c r="H6531" s="46"/>
      <c r="I6531" s="46"/>
      <c r="N6531" s="60"/>
    </row>
    <row r="6532" spans="2:14" x14ac:dyDescent="0.25">
      <c r="B6532" s="46"/>
      <c r="G6532" s="60"/>
      <c r="H6532" s="46"/>
      <c r="I6532" s="46"/>
      <c r="N6532" s="60"/>
    </row>
    <row r="6533" spans="2:14" x14ac:dyDescent="0.25">
      <c r="B6533" s="46"/>
      <c r="G6533" s="60"/>
      <c r="H6533" s="46"/>
      <c r="I6533" s="46"/>
      <c r="N6533" s="60"/>
    </row>
    <row r="6534" spans="2:14" x14ac:dyDescent="0.25">
      <c r="B6534" s="46"/>
      <c r="G6534" s="60"/>
      <c r="H6534" s="46"/>
      <c r="I6534" s="46"/>
      <c r="N6534" s="60"/>
    </row>
    <row r="6535" spans="2:14" x14ac:dyDescent="0.25">
      <c r="B6535" s="46"/>
      <c r="G6535" s="60"/>
      <c r="H6535" s="46"/>
      <c r="I6535" s="46"/>
      <c r="N6535" s="60"/>
    </row>
    <row r="6536" spans="2:14" x14ac:dyDescent="0.25">
      <c r="B6536" s="46"/>
      <c r="G6536" s="60"/>
      <c r="H6536" s="46"/>
      <c r="I6536" s="46"/>
      <c r="N6536" s="60"/>
    </row>
    <row r="6537" spans="2:14" x14ac:dyDescent="0.25">
      <c r="B6537" s="46"/>
      <c r="G6537" s="60"/>
      <c r="H6537" s="46"/>
      <c r="I6537" s="46"/>
      <c r="N6537" s="60"/>
    </row>
    <row r="6538" spans="2:14" x14ac:dyDescent="0.25">
      <c r="B6538" s="46"/>
      <c r="G6538" s="60"/>
      <c r="H6538" s="46"/>
      <c r="I6538" s="46"/>
      <c r="N6538" s="60"/>
    </row>
    <row r="6539" spans="2:14" x14ac:dyDescent="0.25">
      <c r="B6539" s="46"/>
      <c r="G6539" s="60"/>
      <c r="H6539" s="46"/>
      <c r="I6539" s="46"/>
      <c r="N6539" s="60"/>
    </row>
    <row r="6540" spans="2:14" x14ac:dyDescent="0.25">
      <c r="B6540" s="46"/>
      <c r="G6540" s="60"/>
      <c r="H6540" s="46"/>
      <c r="I6540" s="46"/>
      <c r="N6540" s="60"/>
    </row>
    <row r="6541" spans="2:14" x14ac:dyDescent="0.25">
      <c r="B6541" s="46"/>
      <c r="G6541" s="60"/>
      <c r="H6541" s="46"/>
      <c r="I6541" s="46"/>
      <c r="N6541" s="60"/>
    </row>
    <row r="6542" spans="2:14" x14ac:dyDescent="0.25">
      <c r="B6542" s="46"/>
      <c r="G6542" s="60"/>
      <c r="H6542" s="46"/>
      <c r="I6542" s="46"/>
      <c r="N6542" s="60"/>
    </row>
    <row r="6543" spans="2:14" x14ac:dyDescent="0.25">
      <c r="B6543" s="46"/>
      <c r="G6543" s="60"/>
      <c r="H6543" s="46"/>
      <c r="I6543" s="46"/>
      <c r="N6543" s="60"/>
    </row>
    <row r="6544" spans="2:14" x14ac:dyDescent="0.25">
      <c r="B6544" s="46"/>
      <c r="G6544" s="60"/>
      <c r="H6544" s="46"/>
      <c r="I6544" s="46"/>
      <c r="N6544" s="60"/>
    </row>
    <row r="6545" spans="2:14" x14ac:dyDescent="0.25">
      <c r="B6545" s="46"/>
      <c r="G6545" s="60"/>
      <c r="H6545" s="46"/>
      <c r="I6545" s="46"/>
      <c r="N6545" s="60"/>
    </row>
    <row r="6546" spans="2:14" x14ac:dyDescent="0.25">
      <c r="B6546" s="46"/>
      <c r="G6546" s="60"/>
      <c r="H6546" s="46"/>
      <c r="I6546" s="46"/>
      <c r="N6546" s="60"/>
    </row>
    <row r="6547" spans="2:14" x14ac:dyDescent="0.25">
      <c r="B6547" s="46"/>
      <c r="G6547" s="60"/>
      <c r="H6547" s="46"/>
      <c r="I6547" s="46"/>
      <c r="N6547" s="60"/>
    </row>
    <row r="6548" spans="2:14" x14ac:dyDescent="0.25">
      <c r="B6548" s="46"/>
      <c r="G6548" s="60"/>
      <c r="H6548" s="46"/>
      <c r="I6548" s="46"/>
      <c r="N6548" s="60"/>
    </row>
    <row r="6549" spans="2:14" x14ac:dyDescent="0.25">
      <c r="B6549" s="46"/>
      <c r="G6549" s="60"/>
      <c r="H6549" s="46"/>
      <c r="I6549" s="46"/>
      <c r="N6549" s="60"/>
    </row>
    <row r="6550" spans="2:14" x14ac:dyDescent="0.25">
      <c r="B6550" s="46"/>
      <c r="G6550" s="60"/>
      <c r="H6550" s="46"/>
      <c r="I6550" s="46"/>
      <c r="N6550" s="60"/>
    </row>
    <row r="6551" spans="2:14" x14ac:dyDescent="0.25">
      <c r="B6551" s="46"/>
      <c r="G6551" s="60"/>
      <c r="H6551" s="46"/>
      <c r="I6551" s="46"/>
      <c r="N6551" s="60"/>
    </row>
    <row r="6552" spans="2:14" x14ac:dyDescent="0.25">
      <c r="B6552" s="46"/>
      <c r="G6552" s="60"/>
      <c r="H6552" s="46"/>
      <c r="I6552" s="46"/>
      <c r="N6552" s="60"/>
    </row>
    <row r="6553" spans="2:14" x14ac:dyDescent="0.25">
      <c r="B6553" s="46"/>
      <c r="G6553" s="60"/>
      <c r="H6553" s="46"/>
      <c r="I6553" s="46"/>
      <c r="N6553" s="60"/>
    </row>
    <row r="6554" spans="2:14" x14ac:dyDescent="0.25">
      <c r="B6554" s="46"/>
      <c r="G6554" s="60"/>
      <c r="H6554" s="46"/>
      <c r="I6554" s="46"/>
      <c r="N6554" s="60"/>
    </row>
    <row r="6555" spans="2:14" x14ac:dyDescent="0.25">
      <c r="B6555" s="46"/>
      <c r="G6555" s="60"/>
      <c r="H6555" s="46"/>
      <c r="I6555" s="46"/>
      <c r="N6555" s="60"/>
    </row>
    <row r="6556" spans="2:14" x14ac:dyDescent="0.25">
      <c r="B6556" s="46"/>
      <c r="G6556" s="60"/>
      <c r="H6556" s="46"/>
      <c r="I6556" s="46"/>
      <c r="N6556" s="60"/>
    </row>
    <row r="6557" spans="2:14" x14ac:dyDescent="0.25">
      <c r="B6557" s="46"/>
      <c r="G6557" s="60"/>
      <c r="H6557" s="46"/>
      <c r="I6557" s="46"/>
      <c r="N6557" s="60"/>
    </row>
    <row r="6558" spans="2:14" x14ac:dyDescent="0.25">
      <c r="B6558" s="46"/>
      <c r="G6558" s="60"/>
      <c r="H6558" s="46"/>
      <c r="I6558" s="46"/>
      <c r="N6558" s="60"/>
    </row>
    <row r="6559" spans="2:14" x14ac:dyDescent="0.25">
      <c r="B6559" s="46"/>
      <c r="G6559" s="60"/>
      <c r="H6559" s="46"/>
      <c r="I6559" s="46"/>
      <c r="N6559" s="60"/>
    </row>
    <row r="6560" spans="2:14" x14ac:dyDescent="0.25">
      <c r="B6560" s="46"/>
      <c r="G6560" s="60"/>
      <c r="H6560" s="46"/>
      <c r="I6560" s="46"/>
      <c r="N6560" s="60"/>
    </row>
    <row r="6561" spans="2:14" x14ac:dyDescent="0.25">
      <c r="B6561" s="46"/>
      <c r="G6561" s="60"/>
      <c r="H6561" s="46"/>
      <c r="I6561" s="46"/>
      <c r="N6561" s="60"/>
    </row>
    <row r="6562" spans="2:14" x14ac:dyDescent="0.25">
      <c r="B6562" s="46"/>
      <c r="G6562" s="60"/>
      <c r="H6562" s="46"/>
      <c r="I6562" s="46"/>
      <c r="N6562" s="60"/>
    </row>
    <row r="6563" spans="2:14" x14ac:dyDescent="0.25">
      <c r="B6563" s="46"/>
      <c r="G6563" s="60"/>
      <c r="H6563" s="46"/>
      <c r="I6563" s="46"/>
      <c r="N6563" s="60"/>
    </row>
    <row r="6564" spans="2:14" x14ac:dyDescent="0.25">
      <c r="B6564" s="46"/>
      <c r="G6564" s="60"/>
      <c r="H6564" s="46"/>
      <c r="I6564" s="46"/>
      <c r="N6564" s="60"/>
    </row>
    <row r="6565" spans="2:14" x14ac:dyDescent="0.25">
      <c r="B6565" s="46"/>
      <c r="G6565" s="60"/>
      <c r="H6565" s="46"/>
      <c r="I6565" s="46"/>
      <c r="N6565" s="60"/>
    </row>
    <row r="6566" spans="2:14" x14ac:dyDescent="0.25">
      <c r="B6566" s="46"/>
      <c r="G6566" s="60"/>
      <c r="H6566" s="46"/>
      <c r="I6566" s="46"/>
      <c r="N6566" s="60"/>
    </row>
    <row r="6567" spans="2:14" x14ac:dyDescent="0.25">
      <c r="B6567" s="46"/>
      <c r="G6567" s="60"/>
      <c r="H6567" s="46"/>
      <c r="I6567" s="46"/>
      <c r="N6567" s="60"/>
    </row>
    <row r="6568" spans="2:14" x14ac:dyDescent="0.25">
      <c r="B6568" s="46"/>
      <c r="G6568" s="60"/>
      <c r="H6568" s="46"/>
      <c r="I6568" s="46"/>
      <c r="N6568" s="60"/>
    </row>
    <row r="6569" spans="2:14" x14ac:dyDescent="0.25">
      <c r="B6569" s="46"/>
      <c r="G6569" s="60"/>
      <c r="H6569" s="46"/>
      <c r="I6569" s="46"/>
      <c r="N6569" s="60"/>
    </row>
    <row r="6570" spans="2:14" x14ac:dyDescent="0.25">
      <c r="B6570" s="46"/>
      <c r="G6570" s="60"/>
      <c r="H6570" s="46"/>
      <c r="I6570" s="46"/>
      <c r="N6570" s="60"/>
    </row>
    <row r="6571" spans="2:14" x14ac:dyDescent="0.25">
      <c r="B6571" s="46"/>
      <c r="G6571" s="60"/>
      <c r="H6571" s="46"/>
      <c r="I6571" s="46"/>
      <c r="N6571" s="60"/>
    </row>
    <row r="6572" spans="2:14" x14ac:dyDescent="0.25">
      <c r="B6572" s="46"/>
      <c r="G6572" s="60"/>
      <c r="H6572" s="46"/>
      <c r="I6572" s="46"/>
      <c r="N6572" s="60"/>
    </row>
    <row r="6573" spans="2:14" x14ac:dyDescent="0.25">
      <c r="B6573" s="46"/>
      <c r="G6573" s="60"/>
      <c r="H6573" s="46"/>
      <c r="I6573" s="46"/>
      <c r="N6573" s="60"/>
    </row>
    <row r="6574" spans="2:14" x14ac:dyDescent="0.25">
      <c r="B6574" s="46"/>
      <c r="G6574" s="60"/>
      <c r="H6574" s="46"/>
      <c r="I6574" s="46"/>
      <c r="N6574" s="60"/>
    </row>
    <row r="6575" spans="2:14" x14ac:dyDescent="0.25">
      <c r="B6575" s="46"/>
      <c r="G6575" s="60"/>
      <c r="H6575" s="46"/>
      <c r="I6575" s="46"/>
      <c r="N6575" s="60"/>
    </row>
    <row r="6576" spans="2:14" x14ac:dyDescent="0.25">
      <c r="B6576" s="46"/>
      <c r="G6576" s="60"/>
      <c r="H6576" s="46"/>
      <c r="I6576" s="46"/>
      <c r="N6576" s="60"/>
    </row>
    <row r="6577" spans="2:14" x14ac:dyDescent="0.25">
      <c r="B6577" s="46"/>
      <c r="G6577" s="60"/>
      <c r="H6577" s="46"/>
      <c r="I6577" s="46"/>
      <c r="N6577" s="60"/>
    </row>
    <row r="6578" spans="2:14" x14ac:dyDescent="0.25">
      <c r="B6578" s="46"/>
      <c r="G6578" s="60"/>
      <c r="H6578" s="46"/>
      <c r="I6578" s="46"/>
      <c r="N6578" s="60"/>
    </row>
    <row r="6579" spans="2:14" x14ac:dyDescent="0.25">
      <c r="B6579" s="46"/>
      <c r="G6579" s="60"/>
      <c r="H6579" s="46"/>
      <c r="I6579" s="46"/>
      <c r="N6579" s="60"/>
    </row>
    <row r="6580" spans="2:14" x14ac:dyDescent="0.25">
      <c r="B6580" s="46"/>
      <c r="G6580" s="60"/>
      <c r="H6580" s="46"/>
      <c r="I6580" s="46"/>
      <c r="N6580" s="60"/>
    </row>
    <row r="6581" spans="2:14" x14ac:dyDescent="0.25">
      <c r="B6581" s="46"/>
      <c r="G6581" s="60"/>
      <c r="H6581" s="46"/>
      <c r="I6581" s="46"/>
      <c r="N6581" s="60"/>
    </row>
    <row r="6582" spans="2:14" x14ac:dyDescent="0.25">
      <c r="B6582" s="46"/>
      <c r="G6582" s="60"/>
      <c r="H6582" s="46"/>
      <c r="I6582" s="46"/>
      <c r="N6582" s="60"/>
    </row>
    <row r="6583" spans="2:14" x14ac:dyDescent="0.25">
      <c r="B6583" s="46"/>
      <c r="G6583" s="60"/>
      <c r="H6583" s="46"/>
      <c r="I6583" s="46"/>
      <c r="N6583" s="60"/>
    </row>
    <row r="6584" spans="2:14" x14ac:dyDescent="0.25">
      <c r="B6584" s="46"/>
      <c r="G6584" s="60"/>
      <c r="H6584" s="46"/>
      <c r="I6584" s="46"/>
      <c r="N6584" s="60"/>
    </row>
    <row r="6585" spans="2:14" x14ac:dyDescent="0.25">
      <c r="B6585" s="46"/>
      <c r="G6585" s="60"/>
      <c r="H6585" s="46"/>
      <c r="I6585" s="46"/>
      <c r="N6585" s="60"/>
    </row>
    <row r="6586" spans="2:14" x14ac:dyDescent="0.25">
      <c r="B6586" s="46"/>
      <c r="G6586" s="60"/>
      <c r="H6586" s="46"/>
      <c r="I6586" s="46"/>
      <c r="N6586" s="60"/>
    </row>
    <row r="6587" spans="2:14" x14ac:dyDescent="0.25">
      <c r="B6587" s="46"/>
      <c r="G6587" s="60"/>
      <c r="H6587" s="46"/>
      <c r="I6587" s="46"/>
      <c r="N6587" s="60"/>
    </row>
    <row r="6588" spans="2:14" x14ac:dyDescent="0.25">
      <c r="B6588" s="46"/>
      <c r="G6588" s="60"/>
      <c r="H6588" s="46"/>
      <c r="I6588" s="46"/>
      <c r="N6588" s="60"/>
    </row>
    <row r="6589" spans="2:14" x14ac:dyDescent="0.25">
      <c r="B6589" s="46"/>
      <c r="G6589" s="60"/>
      <c r="H6589" s="46"/>
      <c r="I6589" s="46"/>
      <c r="N6589" s="60"/>
    </row>
    <row r="6590" spans="2:14" x14ac:dyDescent="0.25">
      <c r="B6590" s="46"/>
      <c r="G6590" s="60"/>
      <c r="H6590" s="46"/>
      <c r="I6590" s="46"/>
      <c r="N6590" s="60"/>
    </row>
    <row r="6591" spans="2:14" x14ac:dyDescent="0.25">
      <c r="B6591" s="46"/>
      <c r="G6591" s="60"/>
      <c r="H6591" s="46"/>
      <c r="I6591" s="46"/>
      <c r="N6591" s="60"/>
    </row>
    <row r="6592" spans="2:14" x14ac:dyDescent="0.25">
      <c r="B6592" s="46"/>
      <c r="G6592" s="60"/>
      <c r="H6592" s="46"/>
      <c r="I6592" s="46"/>
      <c r="N6592" s="60"/>
    </row>
    <row r="6593" spans="2:14" x14ac:dyDescent="0.25">
      <c r="B6593" s="46"/>
      <c r="G6593" s="60"/>
      <c r="H6593" s="46"/>
      <c r="I6593" s="46"/>
      <c r="N6593" s="60"/>
    </row>
    <row r="6594" spans="2:14" x14ac:dyDescent="0.25">
      <c r="B6594" s="46"/>
      <c r="G6594" s="60"/>
      <c r="H6594" s="46"/>
      <c r="I6594" s="46"/>
      <c r="N6594" s="60"/>
    </row>
    <row r="6595" spans="2:14" x14ac:dyDescent="0.25">
      <c r="B6595" s="46"/>
      <c r="G6595" s="60"/>
      <c r="H6595" s="46"/>
      <c r="I6595" s="46"/>
      <c r="N6595" s="60"/>
    </row>
    <row r="6596" spans="2:14" x14ac:dyDescent="0.25">
      <c r="B6596" s="46"/>
      <c r="G6596" s="60"/>
      <c r="H6596" s="46"/>
      <c r="I6596" s="46"/>
      <c r="N6596" s="60"/>
    </row>
    <row r="6597" spans="2:14" x14ac:dyDescent="0.25">
      <c r="B6597" s="46"/>
      <c r="G6597" s="60"/>
      <c r="H6597" s="46"/>
      <c r="I6597" s="46"/>
      <c r="N6597" s="60"/>
    </row>
    <row r="6598" spans="2:14" x14ac:dyDescent="0.25">
      <c r="B6598" s="46"/>
      <c r="G6598" s="60"/>
      <c r="H6598" s="46"/>
      <c r="I6598" s="46"/>
      <c r="N6598" s="60"/>
    </row>
    <row r="6599" spans="2:14" x14ac:dyDescent="0.25">
      <c r="B6599" s="46"/>
      <c r="G6599" s="60"/>
      <c r="H6599" s="46"/>
      <c r="I6599" s="46"/>
      <c r="N6599" s="60"/>
    </row>
    <row r="6600" spans="2:14" x14ac:dyDescent="0.25">
      <c r="B6600" s="46"/>
      <c r="G6600" s="60"/>
      <c r="H6600" s="46"/>
      <c r="I6600" s="46"/>
      <c r="N6600" s="60"/>
    </row>
    <row r="6601" spans="2:14" x14ac:dyDescent="0.25">
      <c r="B6601" s="46"/>
      <c r="G6601" s="60"/>
      <c r="H6601" s="46"/>
      <c r="I6601" s="46"/>
      <c r="N6601" s="60"/>
    </row>
    <row r="6602" spans="2:14" x14ac:dyDescent="0.25">
      <c r="B6602" s="46"/>
      <c r="G6602" s="60"/>
      <c r="H6602" s="46"/>
      <c r="I6602" s="46"/>
      <c r="N6602" s="60"/>
    </row>
    <row r="6603" spans="2:14" x14ac:dyDescent="0.25">
      <c r="B6603" s="46"/>
      <c r="G6603" s="60"/>
      <c r="H6603" s="46"/>
      <c r="I6603" s="46"/>
      <c r="N6603" s="60"/>
    </row>
    <row r="6604" spans="2:14" x14ac:dyDescent="0.25">
      <c r="B6604" s="46"/>
      <c r="G6604" s="60"/>
      <c r="H6604" s="46"/>
      <c r="I6604" s="46"/>
      <c r="N6604" s="60"/>
    </row>
    <row r="6605" spans="2:14" x14ac:dyDescent="0.25">
      <c r="B6605" s="46"/>
      <c r="G6605" s="60"/>
      <c r="H6605" s="46"/>
      <c r="I6605" s="46"/>
      <c r="N6605" s="60"/>
    </row>
    <row r="6606" spans="2:14" x14ac:dyDescent="0.25">
      <c r="B6606" s="46"/>
      <c r="G6606" s="60"/>
      <c r="H6606" s="46"/>
      <c r="I6606" s="46"/>
      <c r="N6606" s="60"/>
    </row>
    <row r="6607" spans="2:14" x14ac:dyDescent="0.25">
      <c r="B6607" s="46"/>
      <c r="G6607" s="60"/>
      <c r="H6607" s="46"/>
      <c r="I6607" s="46"/>
      <c r="N6607" s="60"/>
    </row>
    <row r="6608" spans="2:14" x14ac:dyDescent="0.25">
      <c r="B6608" s="46"/>
      <c r="G6608" s="60"/>
      <c r="H6608" s="46"/>
      <c r="I6608" s="46"/>
      <c r="N6608" s="60"/>
    </row>
    <row r="6609" spans="2:14" x14ac:dyDescent="0.25">
      <c r="B6609" s="46"/>
      <c r="G6609" s="60"/>
      <c r="H6609" s="46"/>
      <c r="I6609" s="46"/>
      <c r="N6609" s="60"/>
    </row>
    <row r="6610" spans="2:14" x14ac:dyDescent="0.25">
      <c r="B6610" s="46"/>
      <c r="G6610" s="60"/>
      <c r="H6610" s="46"/>
      <c r="I6610" s="46"/>
      <c r="N6610" s="60"/>
    </row>
    <row r="6611" spans="2:14" x14ac:dyDescent="0.25">
      <c r="B6611" s="46"/>
      <c r="G6611" s="60"/>
      <c r="H6611" s="46"/>
      <c r="I6611" s="46"/>
      <c r="N6611" s="60"/>
    </row>
    <row r="6612" spans="2:14" x14ac:dyDescent="0.25">
      <c r="B6612" s="46"/>
      <c r="G6612" s="60"/>
      <c r="H6612" s="46"/>
      <c r="I6612" s="46"/>
      <c r="N6612" s="60"/>
    </row>
    <row r="6613" spans="2:14" x14ac:dyDescent="0.25">
      <c r="B6613" s="46"/>
      <c r="G6613" s="60"/>
      <c r="H6613" s="46"/>
      <c r="I6613" s="46"/>
      <c r="N6613" s="60"/>
    </row>
    <row r="6614" spans="2:14" x14ac:dyDescent="0.25">
      <c r="B6614" s="46"/>
      <c r="G6614" s="60"/>
      <c r="H6614" s="46"/>
      <c r="I6614" s="46"/>
      <c r="N6614" s="60"/>
    </row>
    <row r="6615" spans="2:14" x14ac:dyDescent="0.25">
      <c r="B6615" s="46"/>
      <c r="G6615" s="60"/>
      <c r="H6615" s="46"/>
      <c r="I6615" s="46"/>
      <c r="N6615" s="60"/>
    </row>
    <row r="6616" spans="2:14" x14ac:dyDescent="0.25">
      <c r="B6616" s="46"/>
      <c r="G6616" s="60"/>
      <c r="H6616" s="46"/>
      <c r="I6616" s="46"/>
      <c r="N6616" s="60"/>
    </row>
    <row r="6617" spans="2:14" x14ac:dyDescent="0.25">
      <c r="B6617" s="46"/>
      <c r="G6617" s="60"/>
      <c r="H6617" s="46"/>
      <c r="I6617" s="46"/>
      <c r="N6617" s="60"/>
    </row>
    <row r="6618" spans="2:14" x14ac:dyDescent="0.25">
      <c r="B6618" s="46"/>
      <c r="G6618" s="60"/>
      <c r="H6618" s="46"/>
      <c r="I6618" s="46"/>
      <c r="N6618" s="60"/>
    </row>
    <row r="6619" spans="2:14" x14ac:dyDescent="0.25">
      <c r="B6619" s="46"/>
      <c r="G6619" s="60"/>
      <c r="H6619" s="46"/>
      <c r="I6619" s="46"/>
      <c r="N6619" s="60"/>
    </row>
    <row r="6620" spans="2:14" x14ac:dyDescent="0.25">
      <c r="B6620" s="46"/>
      <c r="G6620" s="60"/>
      <c r="H6620" s="46"/>
      <c r="I6620" s="46"/>
      <c r="N6620" s="60"/>
    </row>
    <row r="6621" spans="2:14" x14ac:dyDescent="0.25">
      <c r="B6621" s="46"/>
      <c r="G6621" s="60"/>
      <c r="H6621" s="46"/>
      <c r="I6621" s="46"/>
      <c r="N6621" s="60"/>
    </row>
    <row r="6622" spans="2:14" x14ac:dyDescent="0.25">
      <c r="B6622" s="46"/>
      <c r="G6622" s="60"/>
      <c r="H6622" s="46"/>
      <c r="I6622" s="46"/>
      <c r="N6622" s="60"/>
    </row>
    <row r="6623" spans="2:14" x14ac:dyDescent="0.25">
      <c r="B6623" s="46"/>
      <c r="G6623" s="60"/>
      <c r="H6623" s="46"/>
      <c r="I6623" s="46"/>
      <c r="N6623" s="60"/>
    </row>
    <row r="6624" spans="2:14" x14ac:dyDescent="0.25">
      <c r="B6624" s="46"/>
      <c r="G6624" s="60"/>
      <c r="H6624" s="46"/>
      <c r="I6624" s="46"/>
      <c r="N6624" s="60"/>
    </row>
    <row r="6625" spans="2:14" x14ac:dyDescent="0.25">
      <c r="B6625" s="46"/>
      <c r="G6625" s="60"/>
      <c r="H6625" s="46"/>
      <c r="I6625" s="46"/>
      <c r="N6625" s="60"/>
    </row>
    <row r="6626" spans="2:14" x14ac:dyDescent="0.25">
      <c r="B6626" s="46"/>
      <c r="G6626" s="60"/>
      <c r="H6626" s="46"/>
      <c r="I6626" s="46"/>
      <c r="N6626" s="60"/>
    </row>
    <row r="6627" spans="2:14" x14ac:dyDescent="0.25">
      <c r="B6627" s="46"/>
      <c r="G6627" s="60"/>
      <c r="H6627" s="46"/>
      <c r="I6627" s="46"/>
      <c r="N6627" s="60"/>
    </row>
    <row r="6628" spans="2:14" x14ac:dyDescent="0.25">
      <c r="B6628" s="46"/>
      <c r="G6628" s="60"/>
      <c r="H6628" s="46"/>
      <c r="I6628" s="46"/>
      <c r="N6628" s="60"/>
    </row>
    <row r="6629" spans="2:14" x14ac:dyDescent="0.25">
      <c r="B6629" s="46"/>
      <c r="G6629" s="60"/>
      <c r="H6629" s="46"/>
      <c r="I6629" s="46"/>
      <c r="N6629" s="60"/>
    </row>
    <row r="6630" spans="2:14" x14ac:dyDescent="0.25">
      <c r="B6630" s="46"/>
      <c r="G6630" s="60"/>
      <c r="H6630" s="46"/>
      <c r="I6630" s="46"/>
      <c r="N6630" s="60"/>
    </row>
    <row r="6631" spans="2:14" x14ac:dyDescent="0.25">
      <c r="B6631" s="46"/>
      <c r="G6631" s="60"/>
      <c r="H6631" s="46"/>
      <c r="I6631" s="46"/>
      <c r="N6631" s="60"/>
    </row>
    <row r="6632" spans="2:14" x14ac:dyDescent="0.25">
      <c r="B6632" s="46"/>
      <c r="G6632" s="60"/>
      <c r="H6632" s="46"/>
      <c r="I6632" s="46"/>
      <c r="N6632" s="60"/>
    </row>
    <row r="6633" spans="2:14" x14ac:dyDescent="0.25">
      <c r="B6633" s="46"/>
      <c r="G6633" s="60"/>
      <c r="H6633" s="46"/>
      <c r="I6633" s="46"/>
      <c r="N6633" s="60"/>
    </row>
    <row r="6634" spans="2:14" x14ac:dyDescent="0.25">
      <c r="B6634" s="46"/>
      <c r="G6634" s="60"/>
      <c r="H6634" s="46"/>
      <c r="I6634" s="46"/>
      <c r="N6634" s="60"/>
    </row>
    <row r="6635" spans="2:14" x14ac:dyDescent="0.25">
      <c r="B6635" s="46"/>
      <c r="G6635" s="60"/>
      <c r="H6635" s="46"/>
      <c r="I6635" s="46"/>
      <c r="N6635" s="60"/>
    </row>
    <row r="6636" spans="2:14" x14ac:dyDescent="0.25">
      <c r="B6636" s="46"/>
      <c r="G6636" s="60"/>
      <c r="H6636" s="46"/>
      <c r="I6636" s="46"/>
      <c r="N6636" s="60"/>
    </row>
    <row r="6637" spans="2:14" x14ac:dyDescent="0.25">
      <c r="B6637" s="46"/>
      <c r="G6637" s="60"/>
      <c r="H6637" s="46"/>
      <c r="I6637" s="46"/>
      <c r="N6637" s="60"/>
    </row>
    <row r="6638" spans="2:14" x14ac:dyDescent="0.25">
      <c r="B6638" s="46"/>
      <c r="G6638" s="60"/>
      <c r="H6638" s="46"/>
      <c r="I6638" s="46"/>
      <c r="N6638" s="60"/>
    </row>
    <row r="6639" spans="2:14" x14ac:dyDescent="0.25">
      <c r="B6639" s="46"/>
      <c r="G6639" s="60"/>
      <c r="H6639" s="46"/>
      <c r="I6639" s="46"/>
      <c r="N6639" s="60"/>
    </row>
    <row r="6640" spans="2:14" x14ac:dyDescent="0.25">
      <c r="B6640" s="46"/>
      <c r="G6640" s="60"/>
      <c r="H6640" s="46"/>
      <c r="I6640" s="46"/>
      <c r="N6640" s="60"/>
    </row>
    <row r="6641" spans="2:14" x14ac:dyDescent="0.25">
      <c r="B6641" s="46"/>
      <c r="G6641" s="60"/>
      <c r="H6641" s="46"/>
      <c r="I6641" s="46"/>
      <c r="N6641" s="60"/>
    </row>
    <row r="6642" spans="2:14" x14ac:dyDescent="0.25">
      <c r="B6642" s="46"/>
      <c r="G6642" s="60"/>
      <c r="H6642" s="46"/>
      <c r="I6642" s="46"/>
      <c r="N6642" s="60"/>
    </row>
    <row r="6643" spans="2:14" x14ac:dyDescent="0.25">
      <c r="B6643" s="46"/>
      <c r="G6643" s="60"/>
      <c r="H6643" s="46"/>
      <c r="I6643" s="46"/>
      <c r="N6643" s="60"/>
    </row>
    <row r="6644" spans="2:14" x14ac:dyDescent="0.25">
      <c r="B6644" s="46"/>
      <c r="G6644" s="60"/>
      <c r="H6644" s="46"/>
      <c r="I6644" s="46"/>
      <c r="N6644" s="60"/>
    </row>
    <row r="6645" spans="2:14" x14ac:dyDescent="0.25">
      <c r="B6645" s="46"/>
      <c r="G6645" s="60"/>
      <c r="H6645" s="46"/>
      <c r="I6645" s="46"/>
      <c r="N6645" s="60"/>
    </row>
    <row r="6646" spans="2:14" x14ac:dyDescent="0.25">
      <c r="B6646" s="46"/>
      <c r="G6646" s="60"/>
      <c r="H6646" s="46"/>
      <c r="I6646" s="46"/>
      <c r="N6646" s="60"/>
    </row>
    <row r="6647" spans="2:14" x14ac:dyDescent="0.25">
      <c r="B6647" s="46"/>
      <c r="G6647" s="60"/>
      <c r="H6647" s="46"/>
      <c r="I6647" s="46"/>
      <c r="N6647" s="60"/>
    </row>
    <row r="6648" spans="2:14" x14ac:dyDescent="0.25">
      <c r="B6648" s="46"/>
      <c r="G6648" s="60"/>
      <c r="H6648" s="46"/>
      <c r="I6648" s="46"/>
      <c r="N6648" s="60"/>
    </row>
    <row r="6649" spans="2:14" x14ac:dyDescent="0.25">
      <c r="B6649" s="46"/>
      <c r="G6649" s="60"/>
      <c r="H6649" s="46"/>
      <c r="I6649" s="46"/>
      <c r="N6649" s="60"/>
    </row>
    <row r="6650" spans="2:14" x14ac:dyDescent="0.25">
      <c r="B6650" s="46"/>
      <c r="G6650" s="60"/>
      <c r="H6650" s="46"/>
      <c r="I6650" s="46"/>
      <c r="N6650" s="60"/>
    </row>
    <row r="6651" spans="2:14" x14ac:dyDescent="0.25">
      <c r="B6651" s="46"/>
      <c r="G6651" s="60"/>
      <c r="H6651" s="46"/>
      <c r="I6651" s="46"/>
      <c r="N6651" s="60"/>
    </row>
    <row r="6652" spans="2:14" x14ac:dyDescent="0.25">
      <c r="B6652" s="46"/>
      <c r="G6652" s="60"/>
      <c r="H6652" s="46"/>
      <c r="I6652" s="46"/>
      <c r="N6652" s="60"/>
    </row>
    <row r="6653" spans="2:14" x14ac:dyDescent="0.25">
      <c r="B6653" s="46"/>
      <c r="G6653" s="60"/>
      <c r="H6653" s="46"/>
      <c r="I6653" s="46"/>
      <c r="N6653" s="60"/>
    </row>
    <row r="6654" spans="2:14" x14ac:dyDescent="0.25">
      <c r="B6654" s="46"/>
      <c r="G6654" s="60"/>
      <c r="H6654" s="46"/>
      <c r="I6654" s="46"/>
      <c r="N6654" s="60"/>
    </row>
    <row r="6655" spans="2:14" x14ac:dyDescent="0.25">
      <c r="B6655" s="46"/>
      <c r="G6655" s="60"/>
      <c r="H6655" s="46"/>
      <c r="I6655" s="46"/>
      <c r="N6655" s="60"/>
    </row>
    <row r="6656" spans="2:14" x14ac:dyDescent="0.25">
      <c r="B6656" s="46"/>
      <c r="G6656" s="60"/>
      <c r="H6656" s="46"/>
      <c r="I6656" s="46"/>
      <c r="N6656" s="60"/>
    </row>
    <row r="6657" spans="2:14" x14ac:dyDescent="0.25">
      <c r="B6657" s="46"/>
      <c r="G6657" s="60"/>
      <c r="H6657" s="46"/>
      <c r="I6657" s="46"/>
      <c r="N6657" s="60"/>
    </row>
    <row r="6658" spans="2:14" x14ac:dyDescent="0.25">
      <c r="B6658" s="46"/>
      <c r="G6658" s="60"/>
      <c r="H6658" s="46"/>
      <c r="I6658" s="46"/>
      <c r="N6658" s="60"/>
    </row>
    <row r="6659" spans="2:14" x14ac:dyDescent="0.25">
      <c r="B6659" s="46"/>
      <c r="G6659" s="60"/>
      <c r="H6659" s="46"/>
      <c r="I6659" s="46"/>
      <c r="N6659" s="60"/>
    </row>
    <row r="6660" spans="2:14" x14ac:dyDescent="0.25">
      <c r="B6660" s="46"/>
      <c r="G6660" s="60"/>
      <c r="H6660" s="46"/>
      <c r="I6660" s="46"/>
      <c r="N6660" s="60"/>
    </row>
    <row r="6661" spans="2:14" x14ac:dyDescent="0.25">
      <c r="B6661" s="46"/>
      <c r="G6661" s="60"/>
      <c r="H6661" s="46"/>
      <c r="I6661" s="46"/>
      <c r="N6661" s="60"/>
    </row>
    <row r="6662" spans="2:14" x14ac:dyDescent="0.25">
      <c r="B6662" s="46"/>
      <c r="G6662" s="60"/>
      <c r="H6662" s="46"/>
      <c r="I6662" s="46"/>
      <c r="N6662" s="60"/>
    </row>
    <row r="6663" spans="2:14" x14ac:dyDescent="0.25">
      <c r="B6663" s="46"/>
      <c r="G6663" s="60"/>
      <c r="H6663" s="46"/>
      <c r="I6663" s="46"/>
      <c r="N6663" s="60"/>
    </row>
    <row r="6664" spans="2:14" x14ac:dyDescent="0.25">
      <c r="B6664" s="46"/>
      <c r="G6664" s="60"/>
      <c r="H6664" s="46"/>
      <c r="I6664" s="46"/>
      <c r="N6664" s="60"/>
    </row>
    <row r="6665" spans="2:14" x14ac:dyDescent="0.25">
      <c r="B6665" s="46"/>
      <c r="G6665" s="60"/>
      <c r="H6665" s="46"/>
      <c r="I6665" s="46"/>
      <c r="N6665" s="60"/>
    </row>
    <row r="6666" spans="2:14" x14ac:dyDescent="0.25">
      <c r="B6666" s="46"/>
      <c r="G6666" s="60"/>
      <c r="H6666" s="46"/>
      <c r="I6666" s="46"/>
      <c r="N6666" s="60"/>
    </row>
    <row r="6667" spans="2:14" x14ac:dyDescent="0.25">
      <c r="B6667" s="46"/>
      <c r="G6667" s="60"/>
      <c r="H6667" s="46"/>
      <c r="I6667" s="46"/>
      <c r="N6667" s="60"/>
    </row>
    <row r="6668" spans="2:14" x14ac:dyDescent="0.25">
      <c r="B6668" s="46"/>
      <c r="G6668" s="60"/>
      <c r="H6668" s="46"/>
      <c r="I6668" s="46"/>
      <c r="N6668" s="60"/>
    </row>
    <row r="6669" spans="2:14" x14ac:dyDescent="0.25">
      <c r="B6669" s="46"/>
      <c r="G6669" s="60"/>
      <c r="H6669" s="46"/>
      <c r="I6669" s="46"/>
      <c r="N6669" s="60"/>
    </row>
    <row r="6670" spans="2:14" x14ac:dyDescent="0.25">
      <c r="B6670" s="46"/>
      <c r="G6670" s="60"/>
      <c r="H6670" s="46"/>
      <c r="I6670" s="46"/>
      <c r="N6670" s="60"/>
    </row>
    <row r="6671" spans="2:14" x14ac:dyDescent="0.25">
      <c r="B6671" s="46"/>
      <c r="G6671" s="60"/>
      <c r="H6671" s="46"/>
      <c r="I6671" s="46"/>
      <c r="N6671" s="60"/>
    </row>
    <row r="6672" spans="2:14" x14ac:dyDescent="0.25">
      <c r="B6672" s="46"/>
      <c r="G6672" s="60"/>
      <c r="H6672" s="46"/>
      <c r="I6672" s="46"/>
      <c r="N6672" s="60"/>
    </row>
    <row r="6673" spans="2:14" x14ac:dyDescent="0.25">
      <c r="B6673" s="46"/>
      <c r="G6673" s="60"/>
      <c r="H6673" s="46"/>
      <c r="I6673" s="46"/>
      <c r="N6673" s="60"/>
    </row>
    <row r="6674" spans="2:14" x14ac:dyDescent="0.25">
      <c r="B6674" s="46"/>
      <c r="G6674" s="60"/>
      <c r="H6674" s="46"/>
      <c r="I6674" s="46"/>
      <c r="N6674" s="60"/>
    </row>
    <row r="6675" spans="2:14" x14ac:dyDescent="0.25">
      <c r="B6675" s="46"/>
      <c r="G6675" s="60"/>
      <c r="H6675" s="46"/>
      <c r="I6675" s="46"/>
      <c r="N6675" s="60"/>
    </row>
    <row r="6676" spans="2:14" x14ac:dyDescent="0.25">
      <c r="B6676" s="46"/>
      <c r="G6676" s="60"/>
      <c r="H6676" s="46"/>
      <c r="I6676" s="46"/>
      <c r="N6676" s="60"/>
    </row>
    <row r="6677" spans="2:14" x14ac:dyDescent="0.25">
      <c r="B6677" s="46"/>
      <c r="G6677" s="60"/>
      <c r="H6677" s="46"/>
      <c r="I6677" s="46"/>
      <c r="N6677" s="60"/>
    </row>
    <row r="6678" spans="2:14" x14ac:dyDescent="0.25">
      <c r="B6678" s="46"/>
      <c r="G6678" s="60"/>
      <c r="H6678" s="46"/>
      <c r="I6678" s="46"/>
      <c r="N6678" s="60"/>
    </row>
    <row r="6679" spans="2:14" x14ac:dyDescent="0.25">
      <c r="B6679" s="46"/>
      <c r="G6679" s="60"/>
      <c r="H6679" s="46"/>
      <c r="I6679" s="46"/>
      <c r="N6679" s="60"/>
    </row>
    <row r="6680" spans="2:14" x14ac:dyDescent="0.25">
      <c r="B6680" s="46"/>
      <c r="G6680" s="60"/>
      <c r="H6680" s="46"/>
      <c r="I6680" s="46"/>
      <c r="N6680" s="60"/>
    </row>
    <row r="6681" spans="2:14" x14ac:dyDescent="0.25">
      <c r="B6681" s="46"/>
      <c r="G6681" s="60"/>
      <c r="H6681" s="46"/>
      <c r="I6681" s="46"/>
      <c r="N6681" s="60"/>
    </row>
    <row r="6682" spans="2:14" x14ac:dyDescent="0.25">
      <c r="B6682" s="46"/>
      <c r="G6682" s="60"/>
      <c r="H6682" s="46"/>
      <c r="I6682" s="46"/>
      <c r="N6682" s="60"/>
    </row>
    <row r="6683" spans="2:14" x14ac:dyDescent="0.25">
      <c r="B6683" s="46"/>
      <c r="G6683" s="60"/>
      <c r="H6683" s="46"/>
      <c r="I6683" s="46"/>
      <c r="N6683" s="60"/>
    </row>
    <row r="6684" spans="2:14" x14ac:dyDescent="0.25">
      <c r="B6684" s="46"/>
      <c r="G6684" s="60"/>
      <c r="H6684" s="46"/>
      <c r="I6684" s="46"/>
      <c r="N6684" s="60"/>
    </row>
    <row r="6685" spans="2:14" x14ac:dyDescent="0.25">
      <c r="B6685" s="46"/>
      <c r="G6685" s="60"/>
      <c r="H6685" s="46"/>
      <c r="I6685" s="46"/>
      <c r="N6685" s="60"/>
    </row>
    <row r="6686" spans="2:14" x14ac:dyDescent="0.25">
      <c r="B6686" s="46"/>
      <c r="G6686" s="60"/>
      <c r="H6686" s="46"/>
      <c r="I6686" s="46"/>
      <c r="N6686" s="60"/>
    </row>
    <row r="6687" spans="2:14" x14ac:dyDescent="0.25">
      <c r="B6687" s="46"/>
      <c r="G6687" s="60"/>
      <c r="H6687" s="46"/>
      <c r="I6687" s="46"/>
      <c r="N6687" s="60"/>
    </row>
    <row r="6688" spans="2:14" x14ac:dyDescent="0.25">
      <c r="B6688" s="46"/>
      <c r="G6688" s="60"/>
      <c r="H6688" s="46"/>
      <c r="I6688" s="46"/>
      <c r="N6688" s="60"/>
    </row>
    <row r="6689" spans="2:14" x14ac:dyDescent="0.25">
      <c r="B6689" s="46"/>
      <c r="G6689" s="60"/>
      <c r="H6689" s="46"/>
      <c r="I6689" s="46"/>
      <c r="N6689" s="60"/>
    </row>
    <row r="6690" spans="2:14" x14ac:dyDescent="0.25">
      <c r="B6690" s="46"/>
      <c r="G6690" s="60"/>
      <c r="H6690" s="46"/>
      <c r="I6690" s="46"/>
      <c r="N6690" s="60"/>
    </row>
    <row r="6691" spans="2:14" x14ac:dyDescent="0.25">
      <c r="B6691" s="46"/>
      <c r="G6691" s="60"/>
      <c r="H6691" s="46"/>
      <c r="I6691" s="46"/>
      <c r="N6691" s="60"/>
    </row>
    <row r="6692" spans="2:14" x14ac:dyDescent="0.25">
      <c r="B6692" s="46"/>
      <c r="G6692" s="60"/>
      <c r="H6692" s="46"/>
      <c r="I6692" s="46"/>
      <c r="N6692" s="60"/>
    </row>
    <row r="6693" spans="2:14" x14ac:dyDescent="0.25">
      <c r="B6693" s="46"/>
      <c r="G6693" s="60"/>
      <c r="H6693" s="46"/>
      <c r="I6693" s="46"/>
      <c r="N6693" s="60"/>
    </row>
    <row r="6694" spans="2:14" x14ac:dyDescent="0.25">
      <c r="B6694" s="46"/>
      <c r="G6694" s="60"/>
      <c r="H6694" s="46"/>
      <c r="I6694" s="46"/>
      <c r="N6694" s="60"/>
    </row>
    <row r="6695" spans="2:14" x14ac:dyDescent="0.25">
      <c r="B6695" s="46"/>
      <c r="G6695" s="60"/>
      <c r="H6695" s="46"/>
      <c r="I6695" s="46"/>
      <c r="N6695" s="60"/>
    </row>
    <row r="6696" spans="2:14" x14ac:dyDescent="0.25">
      <c r="B6696" s="46"/>
      <c r="G6696" s="60"/>
      <c r="H6696" s="46"/>
      <c r="I6696" s="46"/>
      <c r="N6696" s="60"/>
    </row>
    <row r="6697" spans="2:14" x14ac:dyDescent="0.25">
      <c r="B6697" s="46"/>
      <c r="G6697" s="60"/>
      <c r="H6697" s="46"/>
      <c r="I6697" s="46"/>
      <c r="N6697" s="60"/>
    </row>
    <row r="6698" spans="2:14" x14ac:dyDescent="0.25">
      <c r="B6698" s="46"/>
      <c r="G6698" s="60"/>
      <c r="H6698" s="46"/>
      <c r="I6698" s="46"/>
      <c r="N6698" s="60"/>
    </row>
    <row r="6699" spans="2:14" x14ac:dyDescent="0.25">
      <c r="B6699" s="46"/>
      <c r="G6699" s="60"/>
      <c r="H6699" s="46"/>
      <c r="I6699" s="46"/>
      <c r="N6699" s="60"/>
    </row>
    <row r="6700" spans="2:14" x14ac:dyDescent="0.25">
      <c r="B6700" s="46"/>
      <c r="G6700" s="60"/>
      <c r="H6700" s="46"/>
      <c r="I6700" s="46"/>
      <c r="N6700" s="60"/>
    </row>
    <row r="6701" spans="2:14" x14ac:dyDescent="0.25">
      <c r="B6701" s="46"/>
      <c r="G6701" s="60"/>
      <c r="H6701" s="46"/>
      <c r="I6701" s="46"/>
      <c r="N6701" s="60"/>
    </row>
    <row r="6702" spans="2:14" x14ac:dyDescent="0.25">
      <c r="B6702" s="46"/>
      <c r="G6702" s="60"/>
      <c r="H6702" s="46"/>
      <c r="I6702" s="46"/>
      <c r="N6702" s="60"/>
    </row>
    <row r="6703" spans="2:14" x14ac:dyDescent="0.25">
      <c r="B6703" s="46"/>
      <c r="G6703" s="60"/>
      <c r="H6703" s="46"/>
      <c r="I6703" s="46"/>
      <c r="N6703" s="60"/>
    </row>
    <row r="6704" spans="2:14" x14ac:dyDescent="0.25">
      <c r="B6704" s="46"/>
      <c r="G6704" s="60"/>
      <c r="H6704" s="46"/>
      <c r="I6704" s="46"/>
      <c r="N6704" s="60"/>
    </row>
    <row r="6705" spans="2:14" x14ac:dyDescent="0.25">
      <c r="B6705" s="46"/>
      <c r="G6705" s="60"/>
      <c r="H6705" s="46"/>
      <c r="I6705" s="46"/>
      <c r="N6705" s="60"/>
    </row>
    <row r="6706" spans="2:14" x14ac:dyDescent="0.25">
      <c r="B6706" s="46"/>
      <c r="G6706" s="60"/>
      <c r="H6706" s="46"/>
      <c r="I6706" s="46"/>
      <c r="N6706" s="60"/>
    </row>
    <row r="6707" spans="2:14" x14ac:dyDescent="0.25">
      <c r="B6707" s="46"/>
      <c r="G6707" s="60"/>
      <c r="H6707" s="46"/>
      <c r="I6707" s="46"/>
      <c r="N6707" s="60"/>
    </row>
    <row r="6708" spans="2:14" x14ac:dyDescent="0.25">
      <c r="B6708" s="46"/>
      <c r="G6708" s="60"/>
      <c r="H6708" s="46"/>
      <c r="I6708" s="46"/>
      <c r="N6708" s="60"/>
    </row>
    <row r="6709" spans="2:14" x14ac:dyDescent="0.25">
      <c r="B6709" s="46"/>
      <c r="G6709" s="60"/>
      <c r="H6709" s="46"/>
      <c r="I6709" s="46"/>
      <c r="N6709" s="60"/>
    </row>
    <row r="6710" spans="2:14" x14ac:dyDescent="0.25">
      <c r="B6710" s="46"/>
      <c r="G6710" s="60"/>
      <c r="H6710" s="46"/>
      <c r="I6710" s="46"/>
      <c r="N6710" s="60"/>
    </row>
    <row r="6711" spans="2:14" x14ac:dyDescent="0.25">
      <c r="B6711" s="46"/>
      <c r="G6711" s="60"/>
      <c r="H6711" s="46"/>
      <c r="I6711" s="46"/>
      <c r="N6711" s="60"/>
    </row>
    <row r="6712" spans="2:14" x14ac:dyDescent="0.25">
      <c r="B6712" s="46"/>
      <c r="G6712" s="60"/>
      <c r="H6712" s="46"/>
      <c r="I6712" s="46"/>
      <c r="N6712" s="60"/>
    </row>
    <row r="6713" spans="2:14" x14ac:dyDescent="0.25">
      <c r="B6713" s="46"/>
      <c r="G6713" s="60"/>
      <c r="H6713" s="46"/>
      <c r="I6713" s="46"/>
      <c r="N6713" s="60"/>
    </row>
    <row r="6714" spans="2:14" x14ac:dyDescent="0.25">
      <c r="B6714" s="46"/>
      <c r="G6714" s="60"/>
      <c r="H6714" s="46"/>
      <c r="I6714" s="46"/>
      <c r="N6714" s="60"/>
    </row>
    <row r="6715" spans="2:14" x14ac:dyDescent="0.25">
      <c r="B6715" s="46"/>
      <c r="G6715" s="60"/>
      <c r="H6715" s="46"/>
      <c r="I6715" s="46"/>
      <c r="N6715" s="60"/>
    </row>
    <row r="6716" spans="2:14" x14ac:dyDescent="0.25">
      <c r="B6716" s="46"/>
      <c r="G6716" s="60"/>
      <c r="H6716" s="46"/>
      <c r="I6716" s="46"/>
      <c r="N6716" s="60"/>
    </row>
    <row r="6717" spans="2:14" x14ac:dyDescent="0.25">
      <c r="B6717" s="46"/>
      <c r="G6717" s="60"/>
      <c r="H6717" s="46"/>
      <c r="I6717" s="46"/>
      <c r="N6717" s="60"/>
    </row>
    <row r="6718" spans="2:14" x14ac:dyDescent="0.25">
      <c r="B6718" s="46"/>
      <c r="G6718" s="60"/>
      <c r="H6718" s="46"/>
      <c r="I6718" s="46"/>
      <c r="N6718" s="60"/>
    </row>
    <row r="6719" spans="2:14" x14ac:dyDescent="0.25">
      <c r="B6719" s="46"/>
      <c r="G6719" s="60"/>
      <c r="H6719" s="46"/>
      <c r="I6719" s="46"/>
      <c r="N6719" s="60"/>
    </row>
    <row r="6720" spans="2:14" x14ac:dyDescent="0.25">
      <c r="B6720" s="46"/>
      <c r="G6720" s="60"/>
      <c r="H6720" s="46"/>
      <c r="I6720" s="46"/>
      <c r="N6720" s="60"/>
    </row>
    <row r="6721" spans="2:14" x14ac:dyDescent="0.25">
      <c r="B6721" s="46"/>
      <c r="G6721" s="60"/>
      <c r="H6721" s="46"/>
      <c r="I6721" s="46"/>
      <c r="N6721" s="60"/>
    </row>
    <row r="6722" spans="2:14" x14ac:dyDescent="0.25">
      <c r="B6722" s="46"/>
      <c r="G6722" s="60"/>
      <c r="H6722" s="46"/>
      <c r="I6722" s="46"/>
      <c r="N6722" s="60"/>
    </row>
    <row r="6723" spans="2:14" x14ac:dyDescent="0.25">
      <c r="B6723" s="46"/>
      <c r="G6723" s="60"/>
      <c r="H6723" s="46"/>
      <c r="I6723" s="46"/>
      <c r="N6723" s="60"/>
    </row>
    <row r="6724" spans="2:14" x14ac:dyDescent="0.25">
      <c r="B6724" s="46"/>
      <c r="G6724" s="60"/>
      <c r="H6724" s="46"/>
      <c r="I6724" s="46"/>
      <c r="N6724" s="60"/>
    </row>
    <row r="6725" spans="2:14" x14ac:dyDescent="0.25">
      <c r="B6725" s="46"/>
      <c r="G6725" s="60"/>
      <c r="H6725" s="46"/>
      <c r="I6725" s="46"/>
      <c r="N6725" s="60"/>
    </row>
    <row r="6726" spans="2:14" x14ac:dyDescent="0.25">
      <c r="B6726" s="46"/>
      <c r="G6726" s="60"/>
      <c r="H6726" s="46"/>
      <c r="I6726" s="46"/>
      <c r="N6726" s="60"/>
    </row>
    <row r="6727" spans="2:14" x14ac:dyDescent="0.25">
      <c r="B6727" s="46"/>
      <c r="G6727" s="60"/>
      <c r="H6727" s="46"/>
      <c r="I6727" s="46"/>
      <c r="N6727" s="60"/>
    </row>
    <row r="6728" spans="2:14" x14ac:dyDescent="0.25">
      <c r="B6728" s="46"/>
      <c r="G6728" s="60"/>
      <c r="H6728" s="46"/>
      <c r="I6728" s="46"/>
      <c r="N6728" s="60"/>
    </row>
    <row r="6729" spans="2:14" x14ac:dyDescent="0.25">
      <c r="B6729" s="46"/>
      <c r="G6729" s="60"/>
      <c r="H6729" s="46"/>
      <c r="I6729" s="46"/>
      <c r="N6729" s="60"/>
    </row>
    <row r="6730" spans="2:14" x14ac:dyDescent="0.25">
      <c r="B6730" s="46"/>
      <c r="G6730" s="60"/>
      <c r="H6730" s="46"/>
      <c r="I6730" s="46"/>
      <c r="N6730" s="60"/>
    </row>
    <row r="6731" spans="2:14" x14ac:dyDescent="0.25">
      <c r="B6731" s="46"/>
      <c r="G6731" s="60"/>
      <c r="H6731" s="46"/>
      <c r="I6731" s="46"/>
      <c r="N6731" s="60"/>
    </row>
    <row r="6732" spans="2:14" x14ac:dyDescent="0.25">
      <c r="B6732" s="46"/>
      <c r="G6732" s="60"/>
      <c r="H6732" s="46"/>
      <c r="I6732" s="46"/>
      <c r="N6732" s="60"/>
    </row>
    <row r="6733" spans="2:14" x14ac:dyDescent="0.25">
      <c r="B6733" s="46"/>
      <c r="G6733" s="60"/>
      <c r="H6733" s="46"/>
      <c r="I6733" s="46"/>
      <c r="N6733" s="60"/>
    </row>
    <row r="6734" spans="2:14" x14ac:dyDescent="0.25">
      <c r="B6734" s="46"/>
      <c r="G6734" s="60"/>
      <c r="H6734" s="46"/>
      <c r="I6734" s="46"/>
      <c r="N6734" s="60"/>
    </row>
    <row r="6735" spans="2:14" x14ac:dyDescent="0.25">
      <c r="B6735" s="46"/>
      <c r="G6735" s="60"/>
      <c r="H6735" s="46"/>
      <c r="I6735" s="46"/>
      <c r="N6735" s="60"/>
    </row>
    <row r="6736" spans="2:14" x14ac:dyDescent="0.25">
      <c r="B6736" s="46"/>
      <c r="G6736" s="60"/>
      <c r="H6736" s="46"/>
      <c r="I6736" s="46"/>
      <c r="N6736" s="60"/>
    </row>
    <row r="6737" spans="2:14" x14ac:dyDescent="0.25">
      <c r="B6737" s="46"/>
      <c r="G6737" s="60"/>
      <c r="H6737" s="46"/>
      <c r="I6737" s="46"/>
      <c r="N6737" s="60"/>
    </row>
    <row r="6738" spans="2:14" x14ac:dyDescent="0.25">
      <c r="B6738" s="46"/>
      <c r="G6738" s="60"/>
      <c r="H6738" s="46"/>
      <c r="I6738" s="46"/>
      <c r="N6738" s="60"/>
    </row>
    <row r="6739" spans="2:14" x14ac:dyDescent="0.25">
      <c r="B6739" s="46"/>
      <c r="G6739" s="60"/>
      <c r="H6739" s="46"/>
      <c r="I6739" s="46"/>
      <c r="N6739" s="60"/>
    </row>
    <row r="6740" spans="2:14" x14ac:dyDescent="0.25">
      <c r="B6740" s="46"/>
      <c r="G6740" s="60"/>
      <c r="H6740" s="46"/>
      <c r="I6740" s="46"/>
      <c r="N6740" s="60"/>
    </row>
    <row r="6741" spans="2:14" x14ac:dyDescent="0.25">
      <c r="B6741" s="46"/>
      <c r="G6741" s="60"/>
      <c r="H6741" s="46"/>
      <c r="I6741" s="46"/>
      <c r="N6741" s="60"/>
    </row>
    <row r="6742" spans="2:14" x14ac:dyDescent="0.25">
      <c r="B6742" s="46"/>
      <c r="G6742" s="60"/>
      <c r="H6742" s="46"/>
      <c r="I6742" s="46"/>
      <c r="N6742" s="60"/>
    </row>
    <row r="6743" spans="2:14" x14ac:dyDescent="0.25">
      <c r="B6743" s="46"/>
      <c r="G6743" s="60"/>
      <c r="H6743" s="46"/>
      <c r="I6743" s="46"/>
      <c r="N6743" s="60"/>
    </row>
    <row r="6744" spans="2:14" x14ac:dyDescent="0.25">
      <c r="B6744" s="46"/>
      <c r="G6744" s="60"/>
      <c r="H6744" s="46"/>
      <c r="I6744" s="46"/>
      <c r="N6744" s="60"/>
    </row>
    <row r="6745" spans="2:14" x14ac:dyDescent="0.25">
      <c r="B6745" s="46"/>
      <c r="G6745" s="60"/>
      <c r="H6745" s="46"/>
      <c r="I6745" s="46"/>
      <c r="N6745" s="60"/>
    </row>
    <row r="6746" spans="2:14" x14ac:dyDescent="0.25">
      <c r="B6746" s="46"/>
      <c r="G6746" s="60"/>
      <c r="H6746" s="46"/>
      <c r="I6746" s="46"/>
      <c r="N6746" s="60"/>
    </row>
    <row r="6747" spans="2:14" x14ac:dyDescent="0.25">
      <c r="B6747" s="46"/>
      <c r="G6747" s="60"/>
      <c r="H6747" s="46"/>
      <c r="I6747" s="46"/>
      <c r="N6747" s="60"/>
    </row>
    <row r="6748" spans="2:14" x14ac:dyDescent="0.25">
      <c r="B6748" s="46"/>
      <c r="G6748" s="60"/>
      <c r="H6748" s="46"/>
      <c r="I6748" s="46"/>
      <c r="N6748" s="60"/>
    </row>
    <row r="6749" spans="2:14" x14ac:dyDescent="0.25">
      <c r="B6749" s="46"/>
      <c r="G6749" s="60"/>
      <c r="H6749" s="46"/>
      <c r="I6749" s="46"/>
      <c r="N6749" s="60"/>
    </row>
    <row r="6750" spans="2:14" x14ac:dyDescent="0.25">
      <c r="B6750" s="46"/>
      <c r="G6750" s="60"/>
      <c r="H6750" s="46"/>
      <c r="I6750" s="46"/>
      <c r="N6750" s="60"/>
    </row>
    <row r="6751" spans="2:14" x14ac:dyDescent="0.25">
      <c r="B6751" s="46"/>
      <c r="G6751" s="60"/>
      <c r="H6751" s="46"/>
      <c r="I6751" s="46"/>
      <c r="N6751" s="60"/>
    </row>
    <row r="6752" spans="2:14" x14ac:dyDescent="0.25">
      <c r="B6752" s="46"/>
      <c r="G6752" s="60"/>
      <c r="H6752" s="46"/>
      <c r="I6752" s="46"/>
      <c r="N6752" s="60"/>
    </row>
    <row r="6753" spans="2:14" x14ac:dyDescent="0.25">
      <c r="B6753" s="46"/>
      <c r="G6753" s="60"/>
      <c r="H6753" s="46"/>
      <c r="I6753" s="46"/>
      <c r="N6753" s="60"/>
    </row>
    <row r="6754" spans="2:14" x14ac:dyDescent="0.25">
      <c r="B6754" s="46"/>
      <c r="G6754" s="60"/>
      <c r="H6754" s="46"/>
      <c r="I6754" s="46"/>
      <c r="N6754" s="60"/>
    </row>
    <row r="6755" spans="2:14" x14ac:dyDescent="0.25">
      <c r="B6755" s="46"/>
      <c r="G6755" s="60"/>
      <c r="H6755" s="46"/>
      <c r="I6755" s="46"/>
      <c r="N6755" s="60"/>
    </row>
    <row r="6756" spans="2:14" x14ac:dyDescent="0.25">
      <c r="B6756" s="46"/>
      <c r="G6756" s="60"/>
      <c r="H6756" s="46"/>
      <c r="I6756" s="46"/>
      <c r="N6756" s="60"/>
    </row>
    <row r="6757" spans="2:14" x14ac:dyDescent="0.25">
      <c r="B6757" s="46"/>
      <c r="G6757" s="60"/>
      <c r="H6757" s="46"/>
      <c r="I6757" s="46"/>
      <c r="N6757" s="60"/>
    </row>
    <row r="6758" spans="2:14" x14ac:dyDescent="0.25">
      <c r="B6758" s="46"/>
      <c r="G6758" s="60"/>
      <c r="H6758" s="46"/>
      <c r="I6758" s="46"/>
      <c r="N6758" s="60"/>
    </row>
    <row r="6759" spans="2:14" x14ac:dyDescent="0.25">
      <c r="B6759" s="46"/>
      <c r="G6759" s="60"/>
      <c r="H6759" s="46"/>
      <c r="I6759" s="46"/>
      <c r="N6759" s="60"/>
    </row>
    <row r="6760" spans="2:14" x14ac:dyDescent="0.25">
      <c r="B6760" s="46"/>
      <c r="G6760" s="60"/>
      <c r="H6760" s="46"/>
      <c r="I6760" s="46"/>
      <c r="N6760" s="60"/>
    </row>
    <row r="6761" spans="2:14" x14ac:dyDescent="0.25">
      <c r="B6761" s="46"/>
      <c r="G6761" s="60"/>
      <c r="H6761" s="46"/>
      <c r="I6761" s="46"/>
      <c r="N6761" s="60"/>
    </row>
    <row r="6762" spans="2:14" x14ac:dyDescent="0.25">
      <c r="B6762" s="46"/>
      <c r="G6762" s="60"/>
      <c r="H6762" s="46"/>
      <c r="I6762" s="46"/>
      <c r="N6762" s="60"/>
    </row>
    <row r="6763" spans="2:14" x14ac:dyDescent="0.25">
      <c r="B6763" s="46"/>
      <c r="G6763" s="60"/>
      <c r="H6763" s="46"/>
      <c r="I6763" s="46"/>
      <c r="N6763" s="60"/>
    </row>
    <row r="6764" spans="2:14" x14ac:dyDescent="0.25">
      <c r="B6764" s="46"/>
      <c r="G6764" s="60"/>
      <c r="H6764" s="46"/>
      <c r="I6764" s="46"/>
      <c r="N6764" s="60"/>
    </row>
    <row r="6765" spans="2:14" x14ac:dyDescent="0.25">
      <c r="B6765" s="46"/>
      <c r="G6765" s="60"/>
      <c r="H6765" s="46"/>
      <c r="I6765" s="46"/>
      <c r="N6765" s="60"/>
    </row>
    <row r="6766" spans="2:14" x14ac:dyDescent="0.25">
      <c r="B6766" s="46"/>
      <c r="G6766" s="60"/>
      <c r="H6766" s="46"/>
      <c r="I6766" s="46"/>
      <c r="N6766" s="60"/>
    </row>
    <row r="6767" spans="2:14" x14ac:dyDescent="0.25">
      <c r="B6767" s="46"/>
      <c r="G6767" s="60"/>
      <c r="H6767" s="46"/>
      <c r="I6767" s="46"/>
      <c r="N6767" s="60"/>
    </row>
    <row r="6768" spans="2:14" x14ac:dyDescent="0.25">
      <c r="B6768" s="46"/>
      <c r="G6768" s="60"/>
      <c r="H6768" s="46"/>
      <c r="I6768" s="46"/>
      <c r="N6768" s="60"/>
    </row>
    <row r="6769" spans="2:14" x14ac:dyDescent="0.25">
      <c r="B6769" s="46"/>
      <c r="G6769" s="60"/>
      <c r="H6769" s="46"/>
      <c r="I6769" s="46"/>
      <c r="N6769" s="60"/>
    </row>
    <row r="6770" spans="2:14" x14ac:dyDescent="0.25">
      <c r="B6770" s="46"/>
      <c r="G6770" s="60"/>
      <c r="H6770" s="46"/>
      <c r="I6770" s="46"/>
      <c r="N6770" s="60"/>
    </row>
    <row r="6771" spans="2:14" x14ac:dyDescent="0.25">
      <c r="B6771" s="46"/>
      <c r="G6771" s="60"/>
      <c r="H6771" s="46"/>
      <c r="I6771" s="46"/>
      <c r="N6771" s="60"/>
    </row>
    <row r="6772" spans="2:14" x14ac:dyDescent="0.25">
      <c r="B6772" s="46"/>
      <c r="G6772" s="60"/>
      <c r="H6772" s="46"/>
      <c r="I6772" s="46"/>
      <c r="N6772" s="60"/>
    </row>
    <row r="6773" spans="2:14" x14ac:dyDescent="0.25">
      <c r="B6773" s="46"/>
      <c r="G6773" s="60"/>
      <c r="H6773" s="46"/>
      <c r="I6773" s="46"/>
      <c r="N6773" s="60"/>
    </row>
    <row r="6774" spans="2:14" x14ac:dyDescent="0.25">
      <c r="B6774" s="46"/>
      <c r="G6774" s="60"/>
      <c r="H6774" s="46"/>
      <c r="I6774" s="46"/>
      <c r="N6774" s="60"/>
    </row>
    <row r="6775" spans="2:14" x14ac:dyDescent="0.25">
      <c r="B6775" s="46"/>
      <c r="G6775" s="60"/>
      <c r="H6775" s="46"/>
      <c r="I6775" s="46"/>
      <c r="N6775" s="60"/>
    </row>
    <row r="6776" spans="2:14" x14ac:dyDescent="0.25">
      <c r="B6776" s="46"/>
      <c r="G6776" s="60"/>
      <c r="H6776" s="46"/>
      <c r="I6776" s="46"/>
      <c r="N6776" s="60"/>
    </row>
    <row r="6777" spans="2:14" x14ac:dyDescent="0.25">
      <c r="B6777" s="46"/>
      <c r="G6777" s="60"/>
      <c r="H6777" s="46"/>
      <c r="I6777" s="46"/>
      <c r="N6777" s="60"/>
    </row>
    <row r="6778" spans="2:14" x14ac:dyDescent="0.25">
      <c r="B6778" s="46"/>
      <c r="G6778" s="60"/>
      <c r="H6778" s="46"/>
      <c r="I6778" s="46"/>
      <c r="N6778" s="60"/>
    </row>
    <row r="6779" spans="2:14" x14ac:dyDescent="0.25">
      <c r="B6779" s="46"/>
      <c r="G6779" s="60"/>
      <c r="H6779" s="46"/>
      <c r="I6779" s="46"/>
      <c r="N6779" s="60"/>
    </row>
    <row r="6780" spans="2:14" x14ac:dyDescent="0.25">
      <c r="B6780" s="46"/>
      <c r="G6780" s="60"/>
      <c r="H6780" s="46"/>
      <c r="I6780" s="46"/>
      <c r="N6780" s="60"/>
    </row>
    <row r="6781" spans="2:14" x14ac:dyDescent="0.25">
      <c r="B6781" s="46"/>
      <c r="G6781" s="60"/>
      <c r="H6781" s="46"/>
      <c r="I6781" s="46"/>
      <c r="N6781" s="60"/>
    </row>
    <row r="6782" spans="2:14" x14ac:dyDescent="0.25">
      <c r="B6782" s="46"/>
      <c r="G6782" s="60"/>
      <c r="H6782" s="46"/>
      <c r="I6782" s="46"/>
      <c r="N6782" s="60"/>
    </row>
    <row r="6783" spans="2:14" x14ac:dyDescent="0.25">
      <c r="B6783" s="46"/>
      <c r="G6783" s="60"/>
      <c r="H6783" s="46"/>
      <c r="I6783" s="46"/>
      <c r="N6783" s="60"/>
    </row>
    <row r="6784" spans="2:14" x14ac:dyDescent="0.25">
      <c r="B6784" s="46"/>
      <c r="G6784" s="60"/>
      <c r="H6784" s="46"/>
      <c r="I6784" s="46"/>
      <c r="N6784" s="60"/>
    </row>
    <row r="6785" spans="2:14" x14ac:dyDescent="0.25">
      <c r="B6785" s="46"/>
      <c r="G6785" s="60"/>
      <c r="H6785" s="46"/>
      <c r="I6785" s="46"/>
      <c r="N6785" s="60"/>
    </row>
    <row r="6786" spans="2:14" x14ac:dyDescent="0.25">
      <c r="B6786" s="46"/>
      <c r="G6786" s="60"/>
      <c r="H6786" s="46"/>
      <c r="I6786" s="46"/>
      <c r="N6786" s="60"/>
    </row>
    <row r="6787" spans="2:14" x14ac:dyDescent="0.25">
      <c r="B6787" s="46"/>
      <c r="G6787" s="60"/>
      <c r="H6787" s="46"/>
      <c r="I6787" s="46"/>
      <c r="N6787" s="60"/>
    </row>
    <row r="6788" spans="2:14" x14ac:dyDescent="0.25">
      <c r="B6788" s="46"/>
      <c r="G6788" s="60"/>
      <c r="H6788" s="46"/>
      <c r="I6788" s="46"/>
      <c r="N6788" s="60"/>
    </row>
    <row r="6789" spans="2:14" x14ac:dyDescent="0.25">
      <c r="B6789" s="46"/>
      <c r="G6789" s="60"/>
      <c r="H6789" s="46"/>
      <c r="I6789" s="46"/>
      <c r="N6789" s="60"/>
    </row>
    <row r="6790" spans="2:14" x14ac:dyDescent="0.25">
      <c r="B6790" s="46"/>
      <c r="G6790" s="60"/>
      <c r="H6790" s="46"/>
      <c r="I6790" s="46"/>
      <c r="N6790" s="60"/>
    </row>
    <row r="6791" spans="2:14" x14ac:dyDescent="0.25">
      <c r="B6791" s="46"/>
      <c r="G6791" s="60"/>
      <c r="H6791" s="46"/>
      <c r="I6791" s="46"/>
      <c r="N6791" s="60"/>
    </row>
    <row r="6792" spans="2:14" x14ac:dyDescent="0.25">
      <c r="B6792" s="46"/>
      <c r="G6792" s="60"/>
      <c r="H6792" s="46"/>
      <c r="I6792" s="46"/>
      <c r="N6792" s="60"/>
    </row>
    <row r="6793" spans="2:14" x14ac:dyDescent="0.25">
      <c r="B6793" s="46"/>
      <c r="G6793" s="60"/>
      <c r="H6793" s="46"/>
      <c r="I6793" s="46"/>
      <c r="N6793" s="60"/>
    </row>
    <row r="6794" spans="2:14" x14ac:dyDescent="0.25">
      <c r="B6794" s="46"/>
      <c r="G6794" s="60"/>
      <c r="H6794" s="46"/>
      <c r="I6794" s="46"/>
      <c r="N6794" s="60"/>
    </row>
    <row r="6795" spans="2:14" x14ac:dyDescent="0.25">
      <c r="B6795" s="46"/>
      <c r="G6795" s="60"/>
      <c r="H6795" s="46"/>
      <c r="I6795" s="46"/>
      <c r="N6795" s="60"/>
    </row>
    <row r="6796" spans="2:14" x14ac:dyDescent="0.25">
      <c r="B6796" s="46"/>
      <c r="G6796" s="60"/>
      <c r="H6796" s="46"/>
      <c r="I6796" s="46"/>
      <c r="N6796" s="60"/>
    </row>
    <row r="6797" spans="2:14" x14ac:dyDescent="0.25">
      <c r="B6797" s="46"/>
      <c r="G6797" s="60"/>
      <c r="H6797" s="46"/>
      <c r="I6797" s="46"/>
      <c r="N6797" s="60"/>
    </row>
    <row r="6798" spans="2:14" x14ac:dyDescent="0.25">
      <c r="B6798" s="46"/>
      <c r="G6798" s="60"/>
      <c r="H6798" s="46"/>
      <c r="I6798" s="46"/>
      <c r="N6798" s="60"/>
    </row>
    <row r="6799" spans="2:14" x14ac:dyDescent="0.25">
      <c r="B6799" s="46"/>
      <c r="G6799" s="60"/>
      <c r="H6799" s="46"/>
      <c r="I6799" s="46"/>
      <c r="N6799" s="60"/>
    </row>
    <row r="6800" spans="2:14" x14ac:dyDescent="0.25">
      <c r="B6800" s="46"/>
      <c r="G6800" s="60"/>
      <c r="H6800" s="46"/>
      <c r="I6800" s="46"/>
      <c r="N6800" s="60"/>
    </row>
    <row r="6801" spans="2:14" x14ac:dyDescent="0.25">
      <c r="B6801" s="46"/>
      <c r="G6801" s="60"/>
      <c r="H6801" s="46"/>
      <c r="I6801" s="46"/>
      <c r="N6801" s="60"/>
    </row>
    <row r="6802" spans="2:14" x14ac:dyDescent="0.25">
      <c r="B6802" s="46"/>
      <c r="G6802" s="60"/>
      <c r="H6802" s="46"/>
      <c r="I6802" s="46"/>
      <c r="N6802" s="60"/>
    </row>
    <row r="6803" spans="2:14" x14ac:dyDescent="0.25">
      <c r="B6803" s="46"/>
      <c r="G6803" s="60"/>
      <c r="H6803" s="46"/>
      <c r="I6803" s="46"/>
      <c r="N6803" s="60"/>
    </row>
    <row r="6804" spans="2:14" x14ac:dyDescent="0.25">
      <c r="B6804" s="46"/>
      <c r="G6804" s="60"/>
      <c r="H6804" s="46"/>
      <c r="I6804" s="46"/>
      <c r="N6804" s="60"/>
    </row>
    <row r="6805" spans="2:14" x14ac:dyDescent="0.25">
      <c r="B6805" s="46"/>
      <c r="G6805" s="60"/>
      <c r="H6805" s="46"/>
      <c r="I6805" s="46"/>
      <c r="N6805" s="60"/>
    </row>
    <row r="6806" spans="2:14" x14ac:dyDescent="0.25">
      <c r="B6806" s="46"/>
      <c r="G6806" s="60"/>
      <c r="H6806" s="46"/>
      <c r="I6806" s="46"/>
      <c r="N6806" s="60"/>
    </row>
    <row r="6807" spans="2:14" x14ac:dyDescent="0.25">
      <c r="B6807" s="46"/>
      <c r="G6807" s="60"/>
      <c r="H6807" s="46"/>
      <c r="I6807" s="46"/>
      <c r="N6807" s="60"/>
    </row>
    <row r="6808" spans="2:14" x14ac:dyDescent="0.25">
      <c r="B6808" s="46"/>
      <c r="G6808" s="60"/>
      <c r="H6808" s="46"/>
      <c r="I6808" s="46"/>
      <c r="N6808" s="60"/>
    </row>
    <row r="6809" spans="2:14" x14ac:dyDescent="0.25">
      <c r="B6809" s="46"/>
      <c r="G6809" s="60"/>
      <c r="H6809" s="46"/>
      <c r="I6809" s="46"/>
      <c r="N6809" s="60"/>
    </row>
    <row r="6810" spans="2:14" x14ac:dyDescent="0.25">
      <c r="B6810" s="46"/>
      <c r="G6810" s="60"/>
      <c r="H6810" s="46"/>
      <c r="I6810" s="46"/>
      <c r="N6810" s="60"/>
    </row>
    <row r="6811" spans="2:14" x14ac:dyDescent="0.25">
      <c r="B6811" s="46"/>
      <c r="G6811" s="60"/>
      <c r="H6811" s="46"/>
      <c r="I6811" s="46"/>
      <c r="N6811" s="60"/>
    </row>
    <row r="6812" spans="2:14" x14ac:dyDescent="0.25">
      <c r="B6812" s="46"/>
      <c r="G6812" s="60"/>
      <c r="H6812" s="46"/>
      <c r="I6812" s="46"/>
      <c r="N6812" s="60"/>
    </row>
    <row r="6813" spans="2:14" x14ac:dyDescent="0.25">
      <c r="B6813" s="46"/>
      <c r="G6813" s="60"/>
      <c r="H6813" s="46"/>
      <c r="I6813" s="46"/>
      <c r="N6813" s="60"/>
    </row>
    <row r="6814" spans="2:14" x14ac:dyDescent="0.25">
      <c r="B6814" s="46"/>
      <c r="G6814" s="60"/>
      <c r="H6814" s="46"/>
      <c r="I6814" s="46"/>
      <c r="N6814" s="60"/>
    </row>
    <row r="6815" spans="2:14" x14ac:dyDescent="0.25">
      <c r="B6815" s="46"/>
      <c r="G6815" s="60"/>
      <c r="H6815" s="46"/>
      <c r="I6815" s="46"/>
      <c r="N6815" s="60"/>
    </row>
    <row r="6816" spans="2:14" x14ac:dyDescent="0.25">
      <c r="B6816" s="46"/>
      <c r="G6816" s="60"/>
      <c r="H6816" s="46"/>
      <c r="I6816" s="46"/>
      <c r="N6816" s="60"/>
    </row>
    <row r="6817" spans="2:14" x14ac:dyDescent="0.25">
      <c r="B6817" s="46"/>
      <c r="G6817" s="60"/>
      <c r="H6817" s="46"/>
      <c r="I6817" s="46"/>
      <c r="N6817" s="60"/>
    </row>
    <row r="6818" spans="2:14" x14ac:dyDescent="0.25">
      <c r="B6818" s="46"/>
      <c r="G6818" s="60"/>
      <c r="H6818" s="46"/>
      <c r="I6818" s="46"/>
      <c r="N6818" s="60"/>
    </row>
    <row r="6819" spans="2:14" x14ac:dyDescent="0.25">
      <c r="B6819" s="46"/>
      <c r="G6819" s="60"/>
      <c r="H6819" s="46"/>
      <c r="I6819" s="46"/>
      <c r="N6819" s="60"/>
    </row>
    <row r="6820" spans="2:14" x14ac:dyDescent="0.25">
      <c r="B6820" s="46"/>
      <c r="G6820" s="60"/>
      <c r="H6820" s="46"/>
      <c r="I6820" s="46"/>
      <c r="N6820" s="60"/>
    </row>
    <row r="6821" spans="2:14" x14ac:dyDescent="0.25">
      <c r="B6821" s="46"/>
      <c r="G6821" s="60"/>
      <c r="H6821" s="46"/>
      <c r="I6821" s="46"/>
      <c r="N6821" s="60"/>
    </row>
    <row r="6822" spans="2:14" x14ac:dyDescent="0.25">
      <c r="B6822" s="46"/>
      <c r="G6822" s="60"/>
      <c r="H6822" s="46"/>
      <c r="I6822" s="46"/>
      <c r="N6822" s="60"/>
    </row>
    <row r="6823" spans="2:14" x14ac:dyDescent="0.25">
      <c r="B6823" s="46"/>
      <c r="G6823" s="60"/>
      <c r="H6823" s="46"/>
      <c r="I6823" s="46"/>
      <c r="N6823" s="60"/>
    </row>
    <row r="6824" spans="2:14" x14ac:dyDescent="0.25">
      <c r="B6824" s="46"/>
      <c r="G6824" s="60"/>
      <c r="H6824" s="46"/>
      <c r="I6824" s="46"/>
      <c r="N6824" s="60"/>
    </row>
    <row r="6825" spans="2:14" x14ac:dyDescent="0.25">
      <c r="B6825" s="46"/>
      <c r="G6825" s="60"/>
      <c r="H6825" s="46"/>
      <c r="I6825" s="46"/>
      <c r="N6825" s="60"/>
    </row>
    <row r="6826" spans="2:14" x14ac:dyDescent="0.25">
      <c r="B6826" s="46"/>
      <c r="G6826" s="60"/>
      <c r="H6826" s="46"/>
      <c r="I6826" s="46"/>
      <c r="N6826" s="60"/>
    </row>
    <row r="6827" spans="2:14" x14ac:dyDescent="0.25">
      <c r="B6827" s="46"/>
      <c r="G6827" s="60"/>
      <c r="H6827" s="46"/>
      <c r="I6827" s="46"/>
      <c r="N6827" s="60"/>
    </row>
    <row r="6828" spans="2:14" x14ac:dyDescent="0.25">
      <c r="B6828" s="46"/>
      <c r="G6828" s="60"/>
      <c r="H6828" s="46"/>
      <c r="I6828" s="46"/>
      <c r="N6828" s="60"/>
    </row>
    <row r="6829" spans="2:14" x14ac:dyDescent="0.25">
      <c r="B6829" s="46"/>
      <c r="G6829" s="60"/>
      <c r="H6829" s="46"/>
      <c r="I6829" s="46"/>
      <c r="N6829" s="60"/>
    </row>
    <row r="6830" spans="2:14" x14ac:dyDescent="0.25">
      <c r="B6830" s="46"/>
      <c r="G6830" s="60"/>
      <c r="H6830" s="46"/>
      <c r="I6830" s="46"/>
      <c r="N6830" s="60"/>
    </row>
    <row r="6831" spans="2:14" x14ac:dyDescent="0.25">
      <c r="B6831" s="46"/>
      <c r="G6831" s="60"/>
      <c r="H6831" s="46"/>
      <c r="I6831" s="46"/>
      <c r="N6831" s="60"/>
    </row>
    <row r="6832" spans="2:14" x14ac:dyDescent="0.25">
      <c r="B6832" s="46"/>
      <c r="G6832" s="60"/>
      <c r="H6832" s="46"/>
      <c r="I6832" s="46"/>
      <c r="N6832" s="60"/>
    </row>
    <row r="6833" spans="2:14" x14ac:dyDescent="0.25">
      <c r="B6833" s="46"/>
      <c r="G6833" s="60"/>
      <c r="H6833" s="46"/>
      <c r="I6833" s="46"/>
      <c r="N6833" s="60"/>
    </row>
    <row r="6834" spans="2:14" x14ac:dyDescent="0.25">
      <c r="B6834" s="46"/>
      <c r="G6834" s="60"/>
      <c r="H6834" s="46"/>
      <c r="I6834" s="46"/>
      <c r="N6834" s="60"/>
    </row>
    <row r="6835" spans="2:14" x14ac:dyDescent="0.25">
      <c r="B6835" s="46"/>
      <c r="G6835" s="60"/>
      <c r="H6835" s="46"/>
      <c r="I6835" s="46"/>
      <c r="N6835" s="60"/>
    </row>
    <row r="6836" spans="2:14" x14ac:dyDescent="0.25">
      <c r="B6836" s="46"/>
      <c r="G6836" s="60"/>
      <c r="H6836" s="46"/>
      <c r="I6836" s="46"/>
      <c r="N6836" s="60"/>
    </row>
    <row r="6837" spans="2:14" x14ac:dyDescent="0.25">
      <c r="B6837" s="46"/>
      <c r="G6837" s="60"/>
      <c r="H6837" s="46"/>
      <c r="I6837" s="46"/>
      <c r="N6837" s="60"/>
    </row>
    <row r="6838" spans="2:14" x14ac:dyDescent="0.25">
      <c r="B6838" s="46"/>
      <c r="G6838" s="60"/>
      <c r="H6838" s="46"/>
      <c r="I6838" s="46"/>
      <c r="N6838" s="60"/>
    </row>
    <row r="6839" spans="2:14" x14ac:dyDescent="0.25">
      <c r="B6839" s="46"/>
      <c r="G6839" s="60"/>
      <c r="H6839" s="46"/>
      <c r="I6839" s="46"/>
      <c r="N6839" s="60"/>
    </row>
    <row r="6840" spans="2:14" x14ac:dyDescent="0.25">
      <c r="B6840" s="46"/>
      <c r="G6840" s="60"/>
      <c r="H6840" s="46"/>
      <c r="I6840" s="46"/>
      <c r="N6840" s="60"/>
    </row>
    <row r="6841" spans="2:14" x14ac:dyDescent="0.25">
      <c r="B6841" s="46"/>
      <c r="G6841" s="60"/>
      <c r="H6841" s="46"/>
      <c r="I6841" s="46"/>
      <c r="N6841" s="60"/>
    </row>
    <row r="6842" spans="2:14" x14ac:dyDescent="0.25">
      <c r="B6842" s="46"/>
      <c r="G6842" s="60"/>
      <c r="H6842" s="46"/>
      <c r="I6842" s="46"/>
      <c r="N6842" s="60"/>
    </row>
    <row r="6843" spans="2:14" x14ac:dyDescent="0.25">
      <c r="B6843" s="46"/>
      <c r="G6843" s="60"/>
      <c r="H6843" s="46"/>
      <c r="I6843" s="46"/>
      <c r="N6843" s="60"/>
    </row>
    <row r="6844" spans="2:14" x14ac:dyDescent="0.25">
      <c r="B6844" s="46"/>
      <c r="G6844" s="60"/>
      <c r="H6844" s="46"/>
      <c r="I6844" s="46"/>
      <c r="N6844" s="60"/>
    </row>
    <row r="6845" spans="2:14" x14ac:dyDescent="0.25">
      <c r="B6845" s="46"/>
      <c r="G6845" s="60"/>
      <c r="H6845" s="46"/>
      <c r="I6845" s="46"/>
      <c r="N6845" s="60"/>
    </row>
    <row r="6846" spans="2:14" x14ac:dyDescent="0.25">
      <c r="B6846" s="46"/>
      <c r="G6846" s="60"/>
      <c r="H6846" s="46"/>
      <c r="I6846" s="46"/>
      <c r="N6846" s="60"/>
    </row>
    <row r="6847" spans="2:14" x14ac:dyDescent="0.25">
      <c r="B6847" s="46"/>
      <c r="G6847" s="60"/>
      <c r="H6847" s="46"/>
      <c r="I6847" s="46"/>
      <c r="N6847" s="60"/>
    </row>
    <row r="6848" spans="2:14" x14ac:dyDescent="0.25">
      <c r="B6848" s="46"/>
      <c r="G6848" s="60"/>
      <c r="H6848" s="46"/>
      <c r="I6848" s="46"/>
      <c r="N6848" s="60"/>
    </row>
    <row r="6849" spans="2:14" x14ac:dyDescent="0.25">
      <c r="B6849" s="46"/>
      <c r="G6849" s="60"/>
      <c r="H6849" s="46"/>
      <c r="I6849" s="46"/>
      <c r="N6849" s="60"/>
    </row>
    <row r="6850" spans="2:14" x14ac:dyDescent="0.25">
      <c r="B6850" s="46"/>
      <c r="G6850" s="60"/>
      <c r="H6850" s="46"/>
      <c r="I6850" s="46"/>
      <c r="N6850" s="60"/>
    </row>
    <row r="6851" spans="2:14" x14ac:dyDescent="0.25">
      <c r="B6851" s="46"/>
      <c r="G6851" s="60"/>
      <c r="H6851" s="46"/>
      <c r="I6851" s="46"/>
      <c r="N6851" s="60"/>
    </row>
    <row r="6852" spans="2:14" x14ac:dyDescent="0.25">
      <c r="B6852" s="46"/>
      <c r="G6852" s="60"/>
      <c r="H6852" s="46"/>
      <c r="I6852" s="46"/>
      <c r="N6852" s="60"/>
    </row>
    <row r="6853" spans="2:14" x14ac:dyDescent="0.25">
      <c r="B6853" s="46"/>
      <c r="G6853" s="60"/>
      <c r="H6853" s="46"/>
      <c r="I6853" s="46"/>
      <c r="N6853" s="60"/>
    </row>
    <row r="6854" spans="2:14" x14ac:dyDescent="0.25">
      <c r="B6854" s="46"/>
      <c r="G6854" s="60"/>
      <c r="H6854" s="46"/>
      <c r="I6854" s="46"/>
      <c r="N6854" s="60"/>
    </row>
    <row r="6855" spans="2:14" x14ac:dyDescent="0.25">
      <c r="B6855" s="46"/>
      <c r="G6855" s="60"/>
      <c r="H6855" s="46"/>
      <c r="I6855" s="46"/>
      <c r="N6855" s="60"/>
    </row>
    <row r="6856" spans="2:14" x14ac:dyDescent="0.25">
      <c r="B6856" s="46"/>
      <c r="G6856" s="60"/>
      <c r="H6856" s="46"/>
      <c r="I6856" s="46"/>
      <c r="N6856" s="60"/>
    </row>
    <row r="6857" spans="2:14" x14ac:dyDescent="0.25">
      <c r="B6857" s="46"/>
      <c r="G6857" s="60"/>
      <c r="H6857" s="46"/>
      <c r="I6857" s="46"/>
      <c r="N6857" s="60"/>
    </row>
    <row r="6858" spans="2:14" x14ac:dyDescent="0.25">
      <c r="B6858" s="46"/>
      <c r="G6858" s="60"/>
      <c r="H6858" s="46"/>
      <c r="I6858" s="46"/>
      <c r="N6858" s="60"/>
    </row>
    <row r="6859" spans="2:14" x14ac:dyDescent="0.25">
      <c r="B6859" s="46"/>
      <c r="G6859" s="60"/>
      <c r="H6859" s="46"/>
      <c r="I6859" s="46"/>
      <c r="N6859" s="60"/>
    </row>
    <row r="6860" spans="2:14" x14ac:dyDescent="0.25">
      <c r="B6860" s="46"/>
      <c r="G6860" s="60"/>
      <c r="H6860" s="46"/>
      <c r="I6860" s="46"/>
      <c r="N6860" s="60"/>
    </row>
    <row r="6861" spans="2:14" x14ac:dyDescent="0.25">
      <c r="B6861" s="46"/>
      <c r="G6861" s="60"/>
      <c r="H6861" s="46"/>
      <c r="I6861" s="46"/>
      <c r="N6861" s="60"/>
    </row>
    <row r="6862" spans="2:14" x14ac:dyDescent="0.25">
      <c r="B6862" s="46"/>
      <c r="G6862" s="60"/>
      <c r="H6862" s="46"/>
      <c r="I6862" s="46"/>
      <c r="N6862" s="60"/>
    </row>
    <row r="6863" spans="2:14" x14ac:dyDescent="0.25">
      <c r="B6863" s="46"/>
      <c r="G6863" s="60"/>
      <c r="H6863" s="46"/>
      <c r="I6863" s="46"/>
      <c r="N6863" s="60"/>
    </row>
    <row r="6864" spans="2:14" x14ac:dyDescent="0.25">
      <c r="B6864" s="46"/>
      <c r="G6864" s="60"/>
      <c r="H6864" s="46"/>
      <c r="I6864" s="46"/>
      <c r="N6864" s="60"/>
    </row>
    <row r="6865" spans="2:14" x14ac:dyDescent="0.25">
      <c r="B6865" s="46"/>
      <c r="G6865" s="60"/>
      <c r="H6865" s="46"/>
      <c r="I6865" s="46"/>
      <c r="N6865" s="60"/>
    </row>
    <row r="6866" spans="2:14" x14ac:dyDescent="0.25">
      <c r="B6866" s="46"/>
      <c r="G6866" s="60"/>
      <c r="H6866" s="46"/>
      <c r="I6866" s="46"/>
      <c r="N6866" s="60"/>
    </row>
    <row r="6867" spans="2:14" x14ac:dyDescent="0.25">
      <c r="B6867" s="46"/>
      <c r="G6867" s="60"/>
      <c r="H6867" s="46"/>
      <c r="I6867" s="46"/>
      <c r="N6867" s="60"/>
    </row>
    <row r="6868" spans="2:14" x14ac:dyDescent="0.25">
      <c r="B6868" s="46"/>
      <c r="G6868" s="60"/>
      <c r="H6868" s="46"/>
      <c r="I6868" s="46"/>
      <c r="N6868" s="60"/>
    </row>
    <row r="6869" spans="2:14" x14ac:dyDescent="0.25">
      <c r="B6869" s="46"/>
      <c r="G6869" s="60"/>
      <c r="H6869" s="46"/>
      <c r="I6869" s="46"/>
      <c r="N6869" s="60"/>
    </row>
    <row r="6870" spans="2:14" x14ac:dyDescent="0.25">
      <c r="B6870" s="46"/>
      <c r="G6870" s="60"/>
      <c r="H6870" s="46"/>
      <c r="I6870" s="46"/>
      <c r="N6870" s="60"/>
    </row>
    <row r="6871" spans="2:14" x14ac:dyDescent="0.25">
      <c r="B6871" s="46"/>
      <c r="G6871" s="60"/>
      <c r="H6871" s="46"/>
      <c r="I6871" s="46"/>
      <c r="N6871" s="60"/>
    </row>
    <row r="6872" spans="2:14" x14ac:dyDescent="0.25">
      <c r="B6872" s="46"/>
      <c r="G6872" s="60"/>
      <c r="H6872" s="46"/>
      <c r="I6872" s="46"/>
      <c r="N6872" s="60"/>
    </row>
    <row r="6873" spans="2:14" x14ac:dyDescent="0.25">
      <c r="B6873" s="46"/>
      <c r="G6873" s="60"/>
      <c r="H6873" s="46"/>
      <c r="I6873" s="46"/>
      <c r="N6873" s="60"/>
    </row>
    <row r="6874" spans="2:14" x14ac:dyDescent="0.25">
      <c r="B6874" s="46"/>
      <c r="G6874" s="60"/>
      <c r="H6874" s="46"/>
      <c r="I6874" s="46"/>
      <c r="N6874" s="60"/>
    </row>
    <row r="6875" spans="2:14" x14ac:dyDescent="0.25">
      <c r="B6875" s="46"/>
      <c r="G6875" s="60"/>
      <c r="H6875" s="46"/>
      <c r="I6875" s="46"/>
      <c r="N6875" s="60"/>
    </row>
    <row r="6876" spans="2:14" x14ac:dyDescent="0.25">
      <c r="B6876" s="46"/>
      <c r="G6876" s="60"/>
      <c r="H6876" s="46"/>
      <c r="I6876" s="46"/>
      <c r="N6876" s="60"/>
    </row>
    <row r="6877" spans="2:14" x14ac:dyDescent="0.25">
      <c r="B6877" s="46"/>
      <c r="G6877" s="60"/>
      <c r="H6877" s="46"/>
      <c r="I6877" s="46"/>
      <c r="N6877" s="60"/>
    </row>
    <row r="6878" spans="2:14" x14ac:dyDescent="0.25">
      <c r="B6878" s="46"/>
      <c r="G6878" s="60"/>
      <c r="H6878" s="46"/>
      <c r="I6878" s="46"/>
      <c r="N6878" s="60"/>
    </row>
    <row r="6879" spans="2:14" x14ac:dyDescent="0.25">
      <c r="B6879" s="46"/>
      <c r="G6879" s="60"/>
      <c r="H6879" s="46"/>
      <c r="I6879" s="46"/>
      <c r="N6879" s="60"/>
    </row>
    <row r="6880" spans="2:14" x14ac:dyDescent="0.25">
      <c r="B6880" s="46"/>
      <c r="G6880" s="60"/>
      <c r="H6880" s="46"/>
      <c r="I6880" s="46"/>
      <c r="N6880" s="60"/>
    </row>
    <row r="6881" spans="2:14" x14ac:dyDescent="0.25">
      <c r="B6881" s="46"/>
      <c r="G6881" s="60"/>
      <c r="H6881" s="46"/>
      <c r="I6881" s="46"/>
      <c r="N6881" s="60"/>
    </row>
    <row r="6882" spans="2:14" x14ac:dyDescent="0.25">
      <c r="B6882" s="46"/>
      <c r="G6882" s="60"/>
      <c r="H6882" s="46"/>
      <c r="I6882" s="46"/>
      <c r="N6882" s="60"/>
    </row>
    <row r="6883" spans="2:14" x14ac:dyDescent="0.25">
      <c r="B6883" s="46"/>
      <c r="G6883" s="60"/>
      <c r="H6883" s="46"/>
      <c r="I6883" s="46"/>
      <c r="N6883" s="60"/>
    </row>
    <row r="6884" spans="2:14" x14ac:dyDescent="0.25">
      <c r="B6884" s="46"/>
      <c r="G6884" s="60"/>
      <c r="H6884" s="46"/>
      <c r="I6884" s="46"/>
      <c r="N6884" s="60"/>
    </row>
    <row r="6885" spans="2:14" x14ac:dyDescent="0.25">
      <c r="B6885" s="46"/>
      <c r="G6885" s="60"/>
      <c r="H6885" s="46"/>
      <c r="I6885" s="46"/>
      <c r="N6885" s="60"/>
    </row>
    <row r="6886" spans="2:14" x14ac:dyDescent="0.25">
      <c r="B6886" s="46"/>
      <c r="G6886" s="60"/>
      <c r="H6886" s="46"/>
      <c r="I6886" s="46"/>
      <c r="N6886" s="60"/>
    </row>
    <row r="6887" spans="2:14" x14ac:dyDescent="0.25">
      <c r="B6887" s="46"/>
      <c r="G6887" s="60"/>
      <c r="H6887" s="46"/>
      <c r="I6887" s="46"/>
      <c r="N6887" s="60"/>
    </row>
    <row r="6888" spans="2:14" x14ac:dyDescent="0.25">
      <c r="B6888" s="46"/>
      <c r="G6888" s="60"/>
      <c r="H6888" s="46"/>
      <c r="I6888" s="46"/>
      <c r="N6888" s="60"/>
    </row>
    <row r="6889" spans="2:14" x14ac:dyDescent="0.25">
      <c r="B6889" s="46"/>
      <c r="G6889" s="60"/>
      <c r="H6889" s="46"/>
      <c r="I6889" s="46"/>
      <c r="N6889" s="60"/>
    </row>
    <row r="6890" spans="2:14" x14ac:dyDescent="0.25">
      <c r="B6890" s="46"/>
      <c r="G6890" s="60"/>
      <c r="H6890" s="46"/>
      <c r="I6890" s="46"/>
      <c r="N6890" s="60"/>
    </row>
    <row r="6891" spans="2:14" x14ac:dyDescent="0.25">
      <c r="B6891" s="46"/>
      <c r="G6891" s="60"/>
      <c r="H6891" s="46"/>
      <c r="I6891" s="46"/>
      <c r="N6891" s="60"/>
    </row>
    <row r="6892" spans="2:14" x14ac:dyDescent="0.25">
      <c r="B6892" s="46"/>
      <c r="G6892" s="60"/>
      <c r="H6892" s="46"/>
      <c r="I6892" s="46"/>
      <c r="N6892" s="60"/>
    </row>
    <row r="6893" spans="2:14" x14ac:dyDescent="0.25">
      <c r="B6893" s="46"/>
      <c r="G6893" s="60"/>
      <c r="H6893" s="46"/>
      <c r="I6893" s="46"/>
      <c r="N6893" s="60"/>
    </row>
    <row r="6894" spans="2:14" x14ac:dyDescent="0.25">
      <c r="B6894" s="46"/>
      <c r="G6894" s="60"/>
      <c r="H6894" s="46"/>
      <c r="I6894" s="46"/>
      <c r="N6894" s="60"/>
    </row>
    <row r="6895" spans="2:14" x14ac:dyDescent="0.25">
      <c r="B6895" s="46"/>
      <c r="G6895" s="60"/>
      <c r="H6895" s="46"/>
      <c r="I6895" s="46"/>
      <c r="N6895" s="60"/>
    </row>
    <row r="6896" spans="2:14" x14ac:dyDescent="0.25">
      <c r="B6896" s="46"/>
      <c r="G6896" s="60"/>
      <c r="H6896" s="46"/>
      <c r="I6896" s="46"/>
      <c r="N6896" s="60"/>
    </row>
    <row r="6897" spans="2:14" x14ac:dyDescent="0.25">
      <c r="B6897" s="46"/>
      <c r="G6897" s="60"/>
      <c r="H6897" s="46"/>
      <c r="I6897" s="46"/>
      <c r="N6897" s="60"/>
    </row>
    <row r="6898" spans="2:14" x14ac:dyDescent="0.25">
      <c r="B6898" s="46"/>
      <c r="G6898" s="60"/>
      <c r="H6898" s="46"/>
      <c r="I6898" s="46"/>
      <c r="N6898" s="60"/>
    </row>
    <row r="6899" spans="2:14" x14ac:dyDescent="0.25">
      <c r="B6899" s="46"/>
      <c r="G6899" s="60"/>
      <c r="H6899" s="46"/>
      <c r="I6899" s="46"/>
      <c r="N6899" s="60"/>
    </row>
    <row r="6900" spans="2:14" x14ac:dyDescent="0.25">
      <c r="B6900" s="46"/>
      <c r="G6900" s="60"/>
      <c r="H6900" s="46"/>
      <c r="I6900" s="46"/>
      <c r="N6900" s="60"/>
    </row>
    <row r="6901" spans="2:14" x14ac:dyDescent="0.25">
      <c r="B6901" s="46"/>
      <c r="G6901" s="60"/>
      <c r="H6901" s="46"/>
      <c r="I6901" s="46"/>
      <c r="N6901" s="60"/>
    </row>
    <row r="6902" spans="2:14" x14ac:dyDescent="0.25">
      <c r="B6902" s="46"/>
      <c r="G6902" s="60"/>
      <c r="H6902" s="46"/>
      <c r="I6902" s="46"/>
      <c r="N6902" s="60"/>
    </row>
    <row r="6903" spans="2:14" x14ac:dyDescent="0.25">
      <c r="B6903" s="46"/>
      <c r="G6903" s="60"/>
      <c r="H6903" s="46"/>
      <c r="I6903" s="46"/>
      <c r="N6903" s="60"/>
    </row>
    <row r="6904" spans="2:14" x14ac:dyDescent="0.25">
      <c r="B6904" s="46"/>
      <c r="G6904" s="60"/>
      <c r="H6904" s="46"/>
      <c r="I6904" s="46"/>
      <c r="N6904" s="60"/>
    </row>
    <row r="6905" spans="2:14" x14ac:dyDescent="0.25">
      <c r="B6905" s="46"/>
      <c r="G6905" s="60"/>
      <c r="H6905" s="46"/>
      <c r="I6905" s="46"/>
      <c r="N6905" s="60"/>
    </row>
    <row r="6906" spans="2:14" x14ac:dyDescent="0.25">
      <c r="B6906" s="46"/>
      <c r="G6906" s="60"/>
      <c r="H6906" s="46"/>
      <c r="I6906" s="46"/>
      <c r="N6906" s="60"/>
    </row>
    <row r="6907" spans="2:14" x14ac:dyDescent="0.25">
      <c r="B6907" s="46"/>
      <c r="G6907" s="60"/>
      <c r="H6907" s="46"/>
      <c r="I6907" s="46"/>
      <c r="N6907" s="60"/>
    </row>
    <row r="6908" spans="2:14" x14ac:dyDescent="0.25">
      <c r="B6908" s="46"/>
      <c r="G6908" s="60"/>
      <c r="H6908" s="46"/>
      <c r="I6908" s="46"/>
      <c r="N6908" s="60"/>
    </row>
    <row r="6909" spans="2:14" x14ac:dyDescent="0.25">
      <c r="B6909" s="46"/>
      <c r="G6909" s="60"/>
      <c r="H6909" s="46"/>
      <c r="I6909" s="46"/>
      <c r="N6909" s="60"/>
    </row>
    <row r="6910" spans="2:14" x14ac:dyDescent="0.25">
      <c r="B6910" s="46"/>
      <c r="G6910" s="60"/>
      <c r="H6910" s="46"/>
      <c r="I6910" s="46"/>
      <c r="N6910" s="60"/>
    </row>
    <row r="6911" spans="2:14" x14ac:dyDescent="0.25">
      <c r="B6911" s="46"/>
      <c r="G6911" s="60"/>
      <c r="H6911" s="46"/>
      <c r="I6911" s="46"/>
      <c r="N6911" s="60"/>
    </row>
    <row r="6912" spans="2:14" x14ac:dyDescent="0.25">
      <c r="B6912" s="46"/>
      <c r="G6912" s="60"/>
      <c r="H6912" s="46"/>
      <c r="I6912" s="46"/>
      <c r="N6912" s="60"/>
    </row>
    <row r="6913" spans="2:14" x14ac:dyDescent="0.25">
      <c r="B6913" s="46"/>
      <c r="G6913" s="60"/>
      <c r="H6913" s="46"/>
      <c r="I6913" s="46"/>
      <c r="N6913" s="60"/>
    </row>
    <row r="6914" spans="2:14" x14ac:dyDescent="0.25">
      <c r="B6914" s="46"/>
      <c r="G6914" s="60"/>
      <c r="H6914" s="46"/>
      <c r="I6914" s="46"/>
      <c r="N6914" s="60"/>
    </row>
    <row r="6915" spans="2:14" x14ac:dyDescent="0.25">
      <c r="B6915" s="46"/>
      <c r="G6915" s="60"/>
      <c r="H6915" s="46"/>
      <c r="I6915" s="46"/>
      <c r="N6915" s="60"/>
    </row>
    <row r="6916" spans="2:14" x14ac:dyDescent="0.25">
      <c r="B6916" s="46"/>
      <c r="G6916" s="60"/>
      <c r="H6916" s="46"/>
      <c r="I6916" s="46"/>
      <c r="N6916" s="60"/>
    </row>
    <row r="6917" spans="2:14" x14ac:dyDescent="0.25">
      <c r="B6917" s="46"/>
      <c r="G6917" s="60"/>
      <c r="H6917" s="46"/>
      <c r="I6917" s="46"/>
      <c r="N6917" s="60"/>
    </row>
    <row r="6918" spans="2:14" x14ac:dyDescent="0.25">
      <c r="B6918" s="46"/>
      <c r="G6918" s="60"/>
      <c r="H6918" s="46"/>
      <c r="I6918" s="46"/>
      <c r="N6918" s="60"/>
    </row>
    <row r="6919" spans="2:14" x14ac:dyDescent="0.25">
      <c r="B6919" s="46"/>
      <c r="G6919" s="60"/>
      <c r="H6919" s="46"/>
      <c r="I6919" s="46"/>
      <c r="N6919" s="60"/>
    </row>
    <row r="6920" spans="2:14" x14ac:dyDescent="0.25">
      <c r="B6920" s="46"/>
      <c r="G6920" s="60"/>
      <c r="H6920" s="46"/>
      <c r="I6920" s="46"/>
      <c r="N6920" s="60"/>
    </row>
    <row r="6921" spans="2:14" x14ac:dyDescent="0.25">
      <c r="B6921" s="46"/>
      <c r="G6921" s="60"/>
      <c r="H6921" s="46"/>
      <c r="I6921" s="46"/>
      <c r="N6921" s="60"/>
    </row>
    <row r="6922" spans="2:14" x14ac:dyDescent="0.25">
      <c r="B6922" s="46"/>
      <c r="G6922" s="60"/>
      <c r="H6922" s="46"/>
      <c r="I6922" s="46"/>
      <c r="N6922" s="60"/>
    </row>
    <row r="6923" spans="2:14" x14ac:dyDescent="0.25">
      <c r="B6923" s="46"/>
      <c r="G6923" s="60"/>
      <c r="H6923" s="46"/>
      <c r="I6923" s="46"/>
      <c r="N6923" s="60"/>
    </row>
    <row r="6924" spans="2:14" x14ac:dyDescent="0.25">
      <c r="B6924" s="46"/>
      <c r="G6924" s="60"/>
      <c r="H6924" s="46"/>
      <c r="I6924" s="46"/>
      <c r="N6924" s="60"/>
    </row>
    <row r="6925" spans="2:14" x14ac:dyDescent="0.25">
      <c r="B6925" s="46"/>
      <c r="G6925" s="60"/>
      <c r="H6925" s="46"/>
      <c r="I6925" s="46"/>
      <c r="N6925" s="60"/>
    </row>
    <row r="6926" spans="2:14" x14ac:dyDescent="0.25">
      <c r="B6926" s="46"/>
      <c r="G6926" s="60"/>
      <c r="H6926" s="46"/>
      <c r="I6926" s="46"/>
      <c r="N6926" s="60"/>
    </row>
    <row r="6927" spans="2:14" x14ac:dyDescent="0.25">
      <c r="B6927" s="46"/>
      <c r="G6927" s="60"/>
      <c r="H6927" s="46"/>
      <c r="I6927" s="46"/>
      <c r="N6927" s="60"/>
    </row>
    <row r="6928" spans="2:14" x14ac:dyDescent="0.25">
      <c r="B6928" s="46"/>
      <c r="G6928" s="60"/>
      <c r="H6928" s="46"/>
      <c r="I6928" s="46"/>
      <c r="N6928" s="60"/>
    </row>
    <row r="6929" spans="2:14" x14ac:dyDescent="0.25">
      <c r="B6929" s="46"/>
      <c r="G6929" s="60"/>
      <c r="H6929" s="46"/>
      <c r="I6929" s="46"/>
      <c r="N6929" s="60"/>
    </row>
    <row r="6930" spans="2:14" x14ac:dyDescent="0.25">
      <c r="B6930" s="46"/>
      <c r="G6930" s="60"/>
      <c r="H6930" s="46"/>
      <c r="I6930" s="46"/>
      <c r="N6930" s="60"/>
    </row>
    <row r="6931" spans="2:14" x14ac:dyDescent="0.25">
      <c r="B6931" s="46"/>
      <c r="G6931" s="60"/>
      <c r="H6931" s="46"/>
      <c r="I6931" s="46"/>
      <c r="N6931" s="60"/>
    </row>
    <row r="6932" spans="2:14" x14ac:dyDescent="0.25">
      <c r="B6932" s="46"/>
      <c r="G6932" s="60"/>
      <c r="H6932" s="46"/>
      <c r="I6932" s="46"/>
      <c r="N6932" s="60"/>
    </row>
    <row r="6933" spans="2:14" x14ac:dyDescent="0.25">
      <c r="B6933" s="46"/>
      <c r="G6933" s="60"/>
      <c r="H6933" s="46"/>
      <c r="I6933" s="46"/>
      <c r="N6933" s="60"/>
    </row>
    <row r="6934" spans="2:14" x14ac:dyDescent="0.25">
      <c r="B6934" s="46"/>
      <c r="G6934" s="60"/>
      <c r="H6934" s="46"/>
      <c r="I6934" s="46"/>
      <c r="N6934" s="60"/>
    </row>
    <row r="6935" spans="2:14" x14ac:dyDescent="0.25">
      <c r="B6935" s="46"/>
      <c r="G6935" s="60"/>
      <c r="H6935" s="46"/>
      <c r="I6935" s="46"/>
      <c r="N6935" s="60"/>
    </row>
    <row r="6936" spans="2:14" x14ac:dyDescent="0.25">
      <c r="B6936" s="46"/>
      <c r="G6936" s="60"/>
      <c r="H6936" s="46"/>
      <c r="I6936" s="46"/>
      <c r="N6936" s="60"/>
    </row>
    <row r="6937" spans="2:14" x14ac:dyDescent="0.25">
      <c r="B6937" s="46"/>
      <c r="G6937" s="60"/>
      <c r="H6937" s="46"/>
      <c r="I6937" s="46"/>
      <c r="N6937" s="60"/>
    </row>
    <row r="6938" spans="2:14" x14ac:dyDescent="0.25">
      <c r="B6938" s="46"/>
      <c r="G6938" s="60"/>
      <c r="H6938" s="46"/>
      <c r="I6938" s="46"/>
      <c r="N6938" s="60"/>
    </row>
    <row r="6939" spans="2:14" x14ac:dyDescent="0.25">
      <c r="B6939" s="46"/>
      <c r="G6939" s="60"/>
      <c r="H6939" s="46"/>
      <c r="I6939" s="46"/>
      <c r="N6939" s="60"/>
    </row>
    <row r="6940" spans="2:14" x14ac:dyDescent="0.25">
      <c r="B6940" s="46"/>
      <c r="G6940" s="60"/>
      <c r="H6940" s="46"/>
      <c r="I6940" s="46"/>
      <c r="N6940" s="60"/>
    </row>
    <row r="6941" spans="2:14" x14ac:dyDescent="0.25">
      <c r="B6941" s="46"/>
      <c r="G6941" s="60"/>
      <c r="H6941" s="46"/>
      <c r="I6941" s="46"/>
      <c r="N6941" s="60"/>
    </row>
    <row r="6942" spans="2:14" x14ac:dyDescent="0.25">
      <c r="B6942" s="46"/>
      <c r="G6942" s="60"/>
      <c r="H6942" s="46"/>
      <c r="I6942" s="46"/>
      <c r="N6942" s="60"/>
    </row>
    <row r="6943" spans="2:14" x14ac:dyDescent="0.25">
      <c r="B6943" s="46"/>
      <c r="G6943" s="60"/>
      <c r="H6943" s="46"/>
      <c r="I6943" s="46"/>
      <c r="N6943" s="60"/>
    </row>
    <row r="6944" spans="2:14" x14ac:dyDescent="0.25">
      <c r="B6944" s="46"/>
      <c r="G6944" s="60"/>
      <c r="H6944" s="46"/>
      <c r="I6944" s="46"/>
      <c r="N6944" s="60"/>
    </row>
    <row r="6945" spans="2:14" x14ac:dyDescent="0.25">
      <c r="B6945" s="46"/>
      <c r="G6945" s="60"/>
      <c r="H6945" s="46"/>
      <c r="I6945" s="46"/>
      <c r="N6945" s="60"/>
    </row>
    <row r="6946" spans="2:14" x14ac:dyDescent="0.25">
      <c r="B6946" s="46"/>
      <c r="G6946" s="60"/>
      <c r="H6946" s="46"/>
      <c r="I6946" s="46"/>
      <c r="N6946" s="60"/>
    </row>
    <row r="6947" spans="2:14" x14ac:dyDescent="0.25">
      <c r="B6947" s="46"/>
      <c r="G6947" s="60"/>
      <c r="H6947" s="46"/>
      <c r="I6947" s="46"/>
      <c r="N6947" s="60"/>
    </row>
    <row r="6948" spans="2:14" x14ac:dyDescent="0.25">
      <c r="B6948" s="46"/>
      <c r="G6948" s="60"/>
      <c r="H6948" s="46"/>
      <c r="I6948" s="46"/>
      <c r="N6948" s="60"/>
    </row>
    <row r="6949" spans="2:14" x14ac:dyDescent="0.25">
      <c r="B6949" s="46"/>
      <c r="G6949" s="60"/>
      <c r="H6949" s="46"/>
      <c r="I6949" s="46"/>
      <c r="N6949" s="60"/>
    </row>
    <row r="6950" spans="2:14" x14ac:dyDescent="0.25">
      <c r="B6950" s="46"/>
      <c r="G6950" s="60"/>
      <c r="H6950" s="46"/>
      <c r="I6950" s="46"/>
      <c r="N6950" s="60"/>
    </row>
    <row r="6951" spans="2:14" x14ac:dyDescent="0.25">
      <c r="B6951" s="46"/>
      <c r="G6951" s="60"/>
      <c r="H6951" s="46"/>
      <c r="I6951" s="46"/>
      <c r="N6951" s="60"/>
    </row>
    <row r="6952" spans="2:14" x14ac:dyDescent="0.25">
      <c r="B6952" s="46"/>
      <c r="G6952" s="60"/>
      <c r="H6952" s="46"/>
      <c r="I6952" s="46"/>
      <c r="N6952" s="60"/>
    </row>
    <row r="6953" spans="2:14" x14ac:dyDescent="0.25">
      <c r="B6953" s="46"/>
      <c r="G6953" s="60"/>
      <c r="H6953" s="46"/>
      <c r="I6953" s="46"/>
      <c r="N6953" s="60"/>
    </row>
    <row r="6954" spans="2:14" x14ac:dyDescent="0.25">
      <c r="B6954" s="46"/>
      <c r="G6954" s="60"/>
      <c r="H6954" s="46"/>
      <c r="I6954" s="46"/>
      <c r="N6954" s="60"/>
    </row>
    <row r="6955" spans="2:14" x14ac:dyDescent="0.25">
      <c r="B6955" s="46"/>
      <c r="G6955" s="60"/>
      <c r="H6955" s="46"/>
      <c r="I6955" s="46"/>
      <c r="N6955" s="60"/>
    </row>
    <row r="6956" spans="2:14" x14ac:dyDescent="0.25">
      <c r="B6956" s="46"/>
      <c r="G6956" s="60"/>
      <c r="H6956" s="46"/>
      <c r="I6956" s="46"/>
      <c r="N6956" s="60"/>
    </row>
    <row r="6957" spans="2:14" x14ac:dyDescent="0.25">
      <c r="B6957" s="46"/>
      <c r="G6957" s="60"/>
      <c r="H6957" s="46"/>
      <c r="I6957" s="46"/>
      <c r="N6957" s="60"/>
    </row>
    <row r="6958" spans="2:14" x14ac:dyDescent="0.25">
      <c r="B6958" s="46"/>
      <c r="G6958" s="60"/>
      <c r="H6958" s="46"/>
      <c r="I6958" s="46"/>
      <c r="N6958" s="60"/>
    </row>
    <row r="6959" spans="2:14" x14ac:dyDescent="0.25">
      <c r="B6959" s="46"/>
      <c r="G6959" s="60"/>
      <c r="H6959" s="46"/>
      <c r="I6959" s="46"/>
      <c r="N6959" s="60"/>
    </row>
    <row r="6960" spans="2:14" x14ac:dyDescent="0.25">
      <c r="B6960" s="46"/>
      <c r="G6960" s="60"/>
      <c r="H6960" s="46"/>
      <c r="I6960" s="46"/>
      <c r="N6960" s="60"/>
    </row>
    <row r="6961" spans="2:14" x14ac:dyDescent="0.25">
      <c r="B6961" s="46"/>
      <c r="G6961" s="60"/>
      <c r="H6961" s="46"/>
      <c r="I6961" s="46"/>
      <c r="N6961" s="60"/>
    </row>
    <row r="6962" spans="2:14" x14ac:dyDescent="0.25">
      <c r="B6962" s="46"/>
      <c r="G6962" s="60"/>
      <c r="H6962" s="46"/>
      <c r="I6962" s="46"/>
      <c r="N6962" s="60"/>
    </row>
    <row r="6963" spans="2:14" x14ac:dyDescent="0.25">
      <c r="B6963" s="46"/>
      <c r="G6963" s="60"/>
      <c r="H6963" s="46"/>
      <c r="I6963" s="46"/>
      <c r="N6963" s="60"/>
    </row>
    <row r="6964" spans="2:14" x14ac:dyDescent="0.25">
      <c r="B6964" s="46"/>
      <c r="G6964" s="60"/>
      <c r="H6964" s="46"/>
      <c r="I6964" s="46"/>
      <c r="N6964" s="60"/>
    </row>
    <row r="6965" spans="2:14" x14ac:dyDescent="0.25">
      <c r="B6965" s="46"/>
      <c r="G6965" s="60"/>
      <c r="H6965" s="46"/>
      <c r="I6965" s="46"/>
      <c r="N6965" s="60"/>
    </row>
    <row r="6966" spans="2:14" x14ac:dyDescent="0.25">
      <c r="B6966" s="46"/>
      <c r="G6966" s="60"/>
      <c r="H6966" s="46"/>
      <c r="I6966" s="46"/>
      <c r="N6966" s="60"/>
    </row>
    <row r="6967" spans="2:14" x14ac:dyDescent="0.25">
      <c r="B6967" s="46"/>
      <c r="G6967" s="60"/>
      <c r="H6967" s="46"/>
      <c r="I6967" s="46"/>
      <c r="N6967" s="60"/>
    </row>
    <row r="6968" spans="2:14" x14ac:dyDescent="0.25">
      <c r="B6968" s="46"/>
      <c r="G6968" s="60"/>
      <c r="H6968" s="46"/>
      <c r="I6968" s="46"/>
      <c r="N6968" s="60"/>
    </row>
    <row r="6969" spans="2:14" x14ac:dyDescent="0.25">
      <c r="B6969" s="46"/>
      <c r="G6969" s="60"/>
      <c r="H6969" s="46"/>
      <c r="I6969" s="46"/>
      <c r="N6969" s="60"/>
    </row>
    <row r="6970" spans="2:14" x14ac:dyDescent="0.25">
      <c r="B6970" s="46"/>
      <c r="G6970" s="60"/>
      <c r="H6970" s="46"/>
      <c r="I6970" s="46"/>
      <c r="N6970" s="60"/>
    </row>
    <row r="6971" spans="2:14" x14ac:dyDescent="0.25">
      <c r="B6971" s="46"/>
      <c r="G6971" s="60"/>
      <c r="H6971" s="46"/>
      <c r="I6971" s="46"/>
      <c r="N6971" s="60"/>
    </row>
    <row r="6972" spans="2:14" x14ac:dyDescent="0.25">
      <c r="B6972" s="46"/>
      <c r="G6972" s="60"/>
      <c r="H6972" s="46"/>
      <c r="I6972" s="46"/>
      <c r="N6972" s="60"/>
    </row>
    <row r="6973" spans="2:14" x14ac:dyDescent="0.25">
      <c r="B6973" s="46"/>
      <c r="G6973" s="60"/>
      <c r="H6973" s="46"/>
      <c r="I6973" s="46"/>
      <c r="N6973" s="60"/>
    </row>
    <row r="6974" spans="2:14" x14ac:dyDescent="0.25">
      <c r="B6974" s="46"/>
      <c r="G6974" s="60"/>
      <c r="H6974" s="46"/>
      <c r="I6974" s="46"/>
      <c r="N6974" s="60"/>
    </row>
    <row r="6975" spans="2:14" x14ac:dyDescent="0.25">
      <c r="B6975" s="46"/>
      <c r="G6975" s="60"/>
      <c r="H6975" s="46"/>
      <c r="I6975" s="46"/>
      <c r="N6975" s="60"/>
    </row>
    <row r="6976" spans="2:14" x14ac:dyDescent="0.25">
      <c r="B6976" s="46"/>
      <c r="G6976" s="60"/>
      <c r="H6976" s="46"/>
      <c r="I6976" s="46"/>
      <c r="N6976" s="60"/>
    </row>
    <row r="6977" spans="2:14" x14ac:dyDescent="0.25">
      <c r="B6977" s="46"/>
      <c r="G6977" s="60"/>
      <c r="H6977" s="46"/>
      <c r="I6977" s="46"/>
      <c r="N6977" s="60"/>
    </row>
    <row r="6978" spans="2:14" x14ac:dyDescent="0.25">
      <c r="B6978" s="46"/>
      <c r="G6978" s="60"/>
      <c r="H6978" s="46"/>
      <c r="I6978" s="46"/>
      <c r="N6978" s="60"/>
    </row>
    <row r="6979" spans="2:14" x14ac:dyDescent="0.25">
      <c r="B6979" s="46"/>
      <c r="G6979" s="60"/>
      <c r="H6979" s="46"/>
      <c r="I6979" s="46"/>
      <c r="N6979" s="60"/>
    </row>
    <row r="6980" spans="2:14" x14ac:dyDescent="0.25">
      <c r="B6980" s="46"/>
      <c r="G6980" s="60"/>
      <c r="H6980" s="46"/>
      <c r="I6980" s="46"/>
      <c r="N6980" s="60"/>
    </row>
    <row r="6981" spans="2:14" x14ac:dyDescent="0.25">
      <c r="B6981" s="46"/>
      <c r="G6981" s="60"/>
      <c r="H6981" s="46"/>
      <c r="I6981" s="46"/>
      <c r="N6981" s="60"/>
    </row>
    <row r="6982" spans="2:14" x14ac:dyDescent="0.25">
      <c r="B6982" s="46"/>
      <c r="G6982" s="60"/>
      <c r="H6982" s="46"/>
      <c r="I6982" s="46"/>
      <c r="N6982" s="60"/>
    </row>
    <row r="6983" spans="2:14" x14ac:dyDescent="0.25">
      <c r="B6983" s="46"/>
      <c r="G6983" s="60"/>
      <c r="H6983" s="46"/>
      <c r="I6983" s="46"/>
      <c r="N6983" s="60"/>
    </row>
    <row r="6984" spans="2:14" x14ac:dyDescent="0.25">
      <c r="B6984" s="46"/>
      <c r="G6984" s="60"/>
      <c r="H6984" s="46"/>
      <c r="I6984" s="46"/>
      <c r="N6984" s="60"/>
    </row>
    <row r="6985" spans="2:14" x14ac:dyDescent="0.25">
      <c r="B6985" s="46"/>
      <c r="G6985" s="60"/>
      <c r="H6985" s="46"/>
      <c r="I6985" s="46"/>
      <c r="N6985" s="60"/>
    </row>
    <row r="6986" spans="2:14" x14ac:dyDescent="0.25">
      <c r="B6986" s="46"/>
      <c r="G6986" s="60"/>
      <c r="H6986" s="46"/>
      <c r="I6986" s="46"/>
      <c r="N6986" s="60"/>
    </row>
    <row r="6987" spans="2:14" x14ac:dyDescent="0.25">
      <c r="B6987" s="46"/>
      <c r="G6987" s="60"/>
      <c r="H6987" s="46"/>
      <c r="I6987" s="46"/>
      <c r="N6987" s="60"/>
    </row>
    <row r="6988" spans="2:14" x14ac:dyDescent="0.25">
      <c r="B6988" s="46"/>
      <c r="G6988" s="60"/>
      <c r="H6988" s="46"/>
      <c r="I6988" s="46"/>
      <c r="N6988" s="60"/>
    </row>
    <row r="6989" spans="2:14" x14ac:dyDescent="0.25">
      <c r="B6989" s="46"/>
      <c r="G6989" s="60"/>
      <c r="H6989" s="46"/>
      <c r="I6989" s="46"/>
      <c r="N6989" s="60"/>
    </row>
    <row r="6990" spans="2:14" x14ac:dyDescent="0.25">
      <c r="B6990" s="46"/>
      <c r="G6990" s="60"/>
      <c r="H6990" s="46"/>
      <c r="I6990" s="46"/>
      <c r="N6990" s="60"/>
    </row>
    <row r="6991" spans="2:14" x14ac:dyDescent="0.25">
      <c r="B6991" s="46"/>
      <c r="G6991" s="60"/>
      <c r="H6991" s="46"/>
      <c r="I6991" s="46"/>
      <c r="N6991" s="60"/>
    </row>
    <row r="6992" spans="2:14" x14ac:dyDescent="0.25">
      <c r="B6992" s="46"/>
      <c r="G6992" s="60"/>
      <c r="H6992" s="46"/>
      <c r="I6992" s="46"/>
      <c r="N6992" s="60"/>
    </row>
    <row r="6993" spans="2:14" x14ac:dyDescent="0.25">
      <c r="B6993" s="46"/>
      <c r="G6993" s="60"/>
      <c r="H6993" s="46"/>
      <c r="I6993" s="46"/>
      <c r="N6993" s="60"/>
    </row>
    <row r="6994" spans="2:14" x14ac:dyDescent="0.25">
      <c r="B6994" s="46"/>
      <c r="G6994" s="60"/>
      <c r="H6994" s="46"/>
      <c r="I6994" s="46"/>
      <c r="N6994" s="60"/>
    </row>
    <row r="6995" spans="2:14" x14ac:dyDescent="0.25">
      <c r="B6995" s="46"/>
      <c r="G6995" s="60"/>
      <c r="H6995" s="46"/>
      <c r="I6995" s="46"/>
      <c r="N6995" s="60"/>
    </row>
    <row r="6996" spans="2:14" x14ac:dyDescent="0.25">
      <c r="B6996" s="46"/>
      <c r="G6996" s="60"/>
      <c r="H6996" s="46"/>
      <c r="I6996" s="46"/>
      <c r="N6996" s="60"/>
    </row>
    <row r="6997" spans="2:14" x14ac:dyDescent="0.25">
      <c r="B6997" s="46"/>
      <c r="G6997" s="60"/>
      <c r="H6997" s="46"/>
      <c r="I6997" s="46"/>
      <c r="N6997" s="60"/>
    </row>
    <row r="6998" spans="2:14" x14ac:dyDescent="0.25">
      <c r="B6998" s="46"/>
      <c r="G6998" s="60"/>
      <c r="H6998" s="46"/>
      <c r="I6998" s="46"/>
      <c r="N6998" s="60"/>
    </row>
    <row r="6999" spans="2:14" x14ac:dyDescent="0.25">
      <c r="B6999" s="46"/>
      <c r="G6999" s="60"/>
      <c r="H6999" s="46"/>
      <c r="I6999" s="46"/>
      <c r="N6999" s="60"/>
    </row>
    <row r="7000" spans="2:14" x14ac:dyDescent="0.25">
      <c r="B7000" s="46"/>
      <c r="G7000" s="60"/>
      <c r="H7000" s="46"/>
      <c r="I7000" s="46"/>
      <c r="N7000" s="60"/>
    </row>
    <row r="7001" spans="2:14" x14ac:dyDescent="0.25">
      <c r="B7001" s="46"/>
      <c r="G7001" s="60"/>
      <c r="H7001" s="46"/>
      <c r="I7001" s="46"/>
      <c r="N7001" s="60"/>
    </row>
    <row r="7002" spans="2:14" x14ac:dyDescent="0.25">
      <c r="B7002" s="46"/>
      <c r="G7002" s="60"/>
      <c r="H7002" s="46"/>
      <c r="I7002" s="46"/>
      <c r="N7002" s="60"/>
    </row>
    <row r="7003" spans="2:14" x14ac:dyDescent="0.25">
      <c r="B7003" s="46"/>
      <c r="G7003" s="60"/>
      <c r="H7003" s="46"/>
      <c r="I7003" s="46"/>
      <c r="N7003" s="60"/>
    </row>
    <row r="7004" spans="2:14" x14ac:dyDescent="0.25">
      <c r="B7004" s="46"/>
      <c r="G7004" s="60"/>
      <c r="H7004" s="46"/>
      <c r="I7004" s="46"/>
      <c r="N7004" s="60"/>
    </row>
    <row r="7005" spans="2:14" x14ac:dyDescent="0.25">
      <c r="B7005" s="46"/>
      <c r="G7005" s="60"/>
      <c r="H7005" s="46"/>
      <c r="I7005" s="46"/>
      <c r="N7005" s="60"/>
    </row>
    <row r="7006" spans="2:14" x14ac:dyDescent="0.25">
      <c r="B7006" s="46"/>
      <c r="G7006" s="60"/>
      <c r="H7006" s="46"/>
      <c r="I7006" s="46"/>
      <c r="N7006" s="60"/>
    </row>
    <row r="7007" spans="2:14" x14ac:dyDescent="0.25">
      <c r="B7007" s="46"/>
      <c r="G7007" s="60"/>
      <c r="H7007" s="46"/>
      <c r="I7007" s="46"/>
      <c r="N7007" s="60"/>
    </row>
    <row r="7008" spans="2:14" x14ac:dyDescent="0.25">
      <c r="B7008" s="46"/>
      <c r="G7008" s="60"/>
      <c r="H7008" s="46"/>
      <c r="I7008" s="46"/>
      <c r="N7008" s="60"/>
    </row>
    <row r="7009" spans="2:14" x14ac:dyDescent="0.25">
      <c r="B7009" s="46"/>
      <c r="G7009" s="60"/>
      <c r="H7009" s="46"/>
      <c r="I7009" s="46"/>
      <c r="N7009" s="60"/>
    </row>
    <row r="7010" spans="2:14" x14ac:dyDescent="0.25">
      <c r="B7010" s="46"/>
      <c r="G7010" s="60"/>
      <c r="H7010" s="46"/>
      <c r="I7010" s="46"/>
      <c r="N7010" s="60"/>
    </row>
    <row r="7011" spans="2:14" x14ac:dyDescent="0.25">
      <c r="B7011" s="46"/>
      <c r="G7011" s="60"/>
      <c r="H7011" s="46"/>
      <c r="I7011" s="46"/>
      <c r="N7011" s="60"/>
    </row>
    <row r="7012" spans="2:14" x14ac:dyDescent="0.25">
      <c r="B7012" s="46"/>
      <c r="G7012" s="60"/>
      <c r="H7012" s="46"/>
      <c r="I7012" s="46"/>
      <c r="N7012" s="60"/>
    </row>
    <row r="7013" spans="2:14" x14ac:dyDescent="0.25">
      <c r="B7013" s="46"/>
      <c r="G7013" s="60"/>
      <c r="H7013" s="46"/>
      <c r="I7013" s="46"/>
      <c r="N7013" s="60"/>
    </row>
    <row r="7014" spans="2:14" x14ac:dyDescent="0.25">
      <c r="B7014" s="46"/>
      <c r="G7014" s="60"/>
      <c r="H7014" s="46"/>
      <c r="I7014" s="46"/>
      <c r="N7014" s="60"/>
    </row>
    <row r="7015" spans="2:14" x14ac:dyDescent="0.25">
      <c r="B7015" s="46"/>
      <c r="G7015" s="60"/>
      <c r="H7015" s="46"/>
      <c r="I7015" s="46"/>
      <c r="N7015" s="60"/>
    </row>
    <row r="7016" spans="2:14" x14ac:dyDescent="0.25">
      <c r="B7016" s="46"/>
      <c r="G7016" s="60"/>
      <c r="H7016" s="46"/>
      <c r="I7016" s="46"/>
      <c r="N7016" s="60"/>
    </row>
    <row r="7017" spans="2:14" x14ac:dyDescent="0.25">
      <c r="B7017" s="46"/>
      <c r="G7017" s="60"/>
      <c r="H7017" s="46"/>
      <c r="I7017" s="46"/>
      <c r="N7017" s="60"/>
    </row>
    <row r="7018" spans="2:14" x14ac:dyDescent="0.25">
      <c r="B7018" s="46"/>
      <c r="G7018" s="60"/>
      <c r="H7018" s="46"/>
      <c r="I7018" s="46"/>
      <c r="N7018" s="60"/>
    </row>
    <row r="7019" spans="2:14" x14ac:dyDescent="0.25">
      <c r="B7019" s="46"/>
      <c r="G7019" s="60"/>
      <c r="H7019" s="46"/>
      <c r="I7019" s="46"/>
      <c r="N7019" s="60"/>
    </row>
    <row r="7020" spans="2:14" x14ac:dyDescent="0.25">
      <c r="B7020" s="46"/>
      <c r="G7020" s="60"/>
      <c r="H7020" s="46"/>
      <c r="I7020" s="46"/>
      <c r="N7020" s="60"/>
    </row>
    <row r="7021" spans="2:14" x14ac:dyDescent="0.25">
      <c r="B7021" s="46"/>
      <c r="G7021" s="60"/>
      <c r="H7021" s="46"/>
      <c r="I7021" s="46"/>
      <c r="N7021" s="60"/>
    </row>
    <row r="7022" spans="2:14" x14ac:dyDescent="0.25">
      <c r="B7022" s="46"/>
      <c r="G7022" s="60"/>
      <c r="H7022" s="46"/>
      <c r="I7022" s="46"/>
      <c r="N7022" s="60"/>
    </row>
    <row r="7023" spans="2:14" x14ac:dyDescent="0.25">
      <c r="B7023" s="46"/>
      <c r="G7023" s="60"/>
      <c r="H7023" s="46"/>
      <c r="I7023" s="46"/>
      <c r="N7023" s="60"/>
    </row>
    <row r="7024" spans="2:14" x14ac:dyDescent="0.25">
      <c r="B7024" s="46"/>
      <c r="G7024" s="60"/>
      <c r="H7024" s="46"/>
      <c r="I7024" s="46"/>
      <c r="N7024" s="60"/>
    </row>
    <row r="7025" spans="2:14" x14ac:dyDescent="0.25">
      <c r="B7025" s="46"/>
      <c r="G7025" s="60"/>
      <c r="H7025" s="46"/>
      <c r="I7025" s="46"/>
      <c r="N7025" s="60"/>
    </row>
    <row r="7026" spans="2:14" x14ac:dyDescent="0.25">
      <c r="B7026" s="46"/>
      <c r="G7026" s="60"/>
      <c r="H7026" s="46"/>
      <c r="I7026" s="46"/>
      <c r="N7026" s="60"/>
    </row>
    <row r="7027" spans="2:14" x14ac:dyDescent="0.25">
      <c r="B7027" s="46"/>
      <c r="G7027" s="60"/>
      <c r="H7027" s="46"/>
      <c r="I7027" s="46"/>
      <c r="N7027" s="60"/>
    </row>
    <row r="7028" spans="2:14" x14ac:dyDescent="0.25">
      <c r="B7028" s="46"/>
      <c r="G7028" s="60"/>
      <c r="H7028" s="46"/>
      <c r="I7028" s="46"/>
      <c r="N7028" s="60"/>
    </row>
    <row r="7029" spans="2:14" x14ac:dyDescent="0.25">
      <c r="B7029" s="46"/>
      <c r="G7029" s="60"/>
      <c r="H7029" s="46"/>
      <c r="I7029" s="46"/>
      <c r="N7029" s="60"/>
    </row>
    <row r="7030" spans="2:14" x14ac:dyDescent="0.25">
      <c r="B7030" s="46"/>
      <c r="G7030" s="60"/>
      <c r="H7030" s="46"/>
      <c r="I7030" s="46"/>
      <c r="N7030" s="60"/>
    </row>
    <row r="7031" spans="2:14" x14ac:dyDescent="0.25">
      <c r="B7031" s="46"/>
      <c r="G7031" s="60"/>
      <c r="H7031" s="46"/>
      <c r="I7031" s="46"/>
      <c r="N7031" s="60"/>
    </row>
    <row r="7032" spans="2:14" x14ac:dyDescent="0.25">
      <c r="B7032" s="46"/>
      <c r="G7032" s="60"/>
      <c r="H7032" s="46"/>
      <c r="I7032" s="46"/>
      <c r="N7032" s="60"/>
    </row>
    <row r="7033" spans="2:14" x14ac:dyDescent="0.25">
      <c r="B7033" s="46"/>
      <c r="G7033" s="60"/>
      <c r="H7033" s="46"/>
      <c r="I7033" s="46"/>
      <c r="N7033" s="60"/>
    </row>
    <row r="7034" spans="2:14" x14ac:dyDescent="0.25">
      <c r="B7034" s="46"/>
      <c r="G7034" s="60"/>
      <c r="H7034" s="46"/>
      <c r="I7034" s="46"/>
      <c r="N7034" s="60"/>
    </row>
    <row r="7035" spans="2:14" x14ac:dyDescent="0.25">
      <c r="B7035" s="46"/>
      <c r="G7035" s="60"/>
      <c r="H7035" s="46"/>
      <c r="I7035" s="46"/>
      <c r="N7035" s="60"/>
    </row>
    <row r="7036" spans="2:14" x14ac:dyDescent="0.25">
      <c r="B7036" s="46"/>
      <c r="G7036" s="60"/>
      <c r="H7036" s="46"/>
      <c r="I7036" s="46"/>
      <c r="N7036" s="60"/>
    </row>
    <row r="7037" spans="2:14" x14ac:dyDescent="0.25">
      <c r="B7037" s="46"/>
      <c r="G7037" s="60"/>
      <c r="H7037" s="46"/>
      <c r="I7037" s="46"/>
      <c r="N7037" s="60"/>
    </row>
    <row r="7038" spans="2:14" x14ac:dyDescent="0.25">
      <c r="B7038" s="46"/>
      <c r="G7038" s="60"/>
      <c r="H7038" s="46"/>
      <c r="I7038" s="46"/>
      <c r="N7038" s="60"/>
    </row>
    <row r="7039" spans="2:14" x14ac:dyDescent="0.25">
      <c r="B7039" s="46"/>
      <c r="G7039" s="60"/>
      <c r="H7039" s="46"/>
      <c r="I7039" s="46"/>
      <c r="N7039" s="60"/>
    </row>
    <row r="7040" spans="2:14" x14ac:dyDescent="0.25">
      <c r="B7040" s="46"/>
      <c r="G7040" s="60"/>
      <c r="H7040" s="46"/>
      <c r="I7040" s="46"/>
      <c r="N7040" s="60"/>
    </row>
    <row r="7041" spans="2:14" x14ac:dyDescent="0.25">
      <c r="B7041" s="46"/>
      <c r="G7041" s="60"/>
      <c r="H7041" s="46"/>
      <c r="I7041" s="46"/>
      <c r="N7041" s="60"/>
    </row>
    <row r="7042" spans="2:14" x14ac:dyDescent="0.25">
      <c r="B7042" s="46"/>
      <c r="G7042" s="60"/>
      <c r="H7042" s="46"/>
      <c r="I7042" s="46"/>
      <c r="N7042" s="60"/>
    </row>
    <row r="7043" spans="2:14" x14ac:dyDescent="0.25">
      <c r="B7043" s="46"/>
      <c r="G7043" s="60"/>
      <c r="H7043" s="46"/>
      <c r="I7043" s="46"/>
      <c r="N7043" s="60"/>
    </row>
    <row r="7044" spans="2:14" x14ac:dyDescent="0.25">
      <c r="B7044" s="46"/>
      <c r="G7044" s="60"/>
      <c r="H7044" s="46"/>
      <c r="I7044" s="46"/>
      <c r="N7044" s="60"/>
    </row>
    <row r="7045" spans="2:14" x14ac:dyDescent="0.25">
      <c r="B7045" s="46"/>
      <c r="G7045" s="60"/>
      <c r="H7045" s="46"/>
      <c r="I7045" s="46"/>
      <c r="N7045" s="60"/>
    </row>
    <row r="7046" spans="2:14" x14ac:dyDescent="0.25">
      <c r="B7046" s="46"/>
      <c r="G7046" s="60"/>
      <c r="H7046" s="46"/>
      <c r="I7046" s="46"/>
      <c r="N7046" s="60"/>
    </row>
    <row r="7047" spans="2:14" x14ac:dyDescent="0.25">
      <c r="B7047" s="46"/>
      <c r="G7047" s="60"/>
      <c r="H7047" s="46"/>
      <c r="I7047" s="46"/>
      <c r="N7047" s="60"/>
    </row>
    <row r="7048" spans="2:14" x14ac:dyDescent="0.25">
      <c r="B7048" s="46"/>
      <c r="G7048" s="60"/>
      <c r="H7048" s="46"/>
      <c r="I7048" s="46"/>
      <c r="N7048" s="60"/>
    </row>
    <row r="7049" spans="2:14" x14ac:dyDescent="0.25">
      <c r="B7049" s="46"/>
      <c r="G7049" s="60"/>
      <c r="H7049" s="46"/>
      <c r="I7049" s="46"/>
      <c r="N7049" s="60"/>
    </row>
    <row r="7050" spans="2:14" x14ac:dyDescent="0.25">
      <c r="B7050" s="46"/>
      <c r="G7050" s="60"/>
      <c r="H7050" s="46"/>
      <c r="I7050" s="46"/>
      <c r="N7050" s="60"/>
    </row>
    <row r="7051" spans="2:14" x14ac:dyDescent="0.25">
      <c r="B7051" s="46"/>
      <c r="G7051" s="60"/>
      <c r="H7051" s="46"/>
      <c r="I7051" s="46"/>
      <c r="N7051" s="60"/>
    </row>
    <row r="7052" spans="2:14" x14ac:dyDescent="0.25">
      <c r="B7052" s="46"/>
      <c r="G7052" s="60"/>
      <c r="H7052" s="46"/>
      <c r="I7052" s="46"/>
      <c r="N7052" s="60"/>
    </row>
    <row r="7053" spans="2:14" x14ac:dyDescent="0.25">
      <c r="B7053" s="46"/>
      <c r="G7053" s="60"/>
      <c r="H7053" s="46"/>
      <c r="I7053" s="46"/>
      <c r="N7053" s="60"/>
    </row>
    <row r="7054" spans="2:14" x14ac:dyDescent="0.25">
      <c r="B7054" s="46"/>
      <c r="G7054" s="60"/>
      <c r="H7054" s="46"/>
      <c r="I7054" s="46"/>
      <c r="N7054" s="60"/>
    </row>
    <row r="7055" spans="2:14" x14ac:dyDescent="0.25">
      <c r="B7055" s="46"/>
      <c r="G7055" s="60"/>
      <c r="H7055" s="46"/>
      <c r="I7055" s="46"/>
      <c r="N7055" s="60"/>
    </row>
    <row r="7056" spans="2:14" x14ac:dyDescent="0.25">
      <c r="B7056" s="46"/>
      <c r="G7056" s="60"/>
      <c r="H7056" s="46"/>
      <c r="I7056" s="46"/>
      <c r="N7056" s="60"/>
    </row>
    <row r="7057" spans="2:14" x14ac:dyDescent="0.25">
      <c r="B7057" s="46"/>
      <c r="G7057" s="60"/>
      <c r="H7057" s="46"/>
      <c r="I7057" s="46"/>
      <c r="N7057" s="60"/>
    </row>
    <row r="7058" spans="2:14" x14ac:dyDescent="0.25">
      <c r="B7058" s="46"/>
      <c r="G7058" s="60"/>
      <c r="H7058" s="46"/>
      <c r="I7058" s="46"/>
      <c r="N7058" s="60"/>
    </row>
    <row r="7059" spans="2:14" x14ac:dyDescent="0.25">
      <c r="B7059" s="46"/>
      <c r="G7059" s="60"/>
      <c r="H7059" s="46"/>
      <c r="I7059" s="46"/>
      <c r="N7059" s="60"/>
    </row>
    <row r="7060" spans="2:14" x14ac:dyDescent="0.25">
      <c r="B7060" s="46"/>
      <c r="G7060" s="60"/>
      <c r="H7060" s="46"/>
      <c r="I7060" s="46"/>
      <c r="N7060" s="60"/>
    </row>
    <row r="7061" spans="2:14" x14ac:dyDescent="0.25">
      <c r="B7061" s="46"/>
      <c r="G7061" s="60"/>
      <c r="H7061" s="46"/>
      <c r="I7061" s="46"/>
      <c r="N7061" s="60"/>
    </row>
    <row r="7062" spans="2:14" x14ac:dyDescent="0.25">
      <c r="B7062" s="46"/>
      <c r="G7062" s="60"/>
      <c r="H7062" s="46"/>
      <c r="I7062" s="46"/>
      <c r="N7062" s="60"/>
    </row>
    <row r="7063" spans="2:14" x14ac:dyDescent="0.25">
      <c r="B7063" s="46"/>
      <c r="G7063" s="60"/>
      <c r="H7063" s="46"/>
      <c r="I7063" s="46"/>
      <c r="N7063" s="60"/>
    </row>
    <row r="7064" spans="2:14" x14ac:dyDescent="0.25">
      <c r="B7064" s="46"/>
      <c r="G7064" s="60"/>
      <c r="H7064" s="46"/>
      <c r="I7064" s="46"/>
      <c r="N7064" s="60"/>
    </row>
    <row r="7065" spans="2:14" x14ac:dyDescent="0.25">
      <c r="B7065" s="46"/>
      <c r="G7065" s="60"/>
      <c r="H7065" s="46"/>
      <c r="I7065" s="46"/>
      <c r="N7065" s="60"/>
    </row>
    <row r="7066" spans="2:14" x14ac:dyDescent="0.25">
      <c r="B7066" s="46"/>
      <c r="G7066" s="60"/>
      <c r="H7066" s="46"/>
      <c r="I7066" s="46"/>
      <c r="N7066" s="60"/>
    </row>
    <row r="7067" spans="2:14" x14ac:dyDescent="0.25">
      <c r="B7067" s="46"/>
      <c r="G7067" s="60"/>
      <c r="H7067" s="46"/>
      <c r="I7067" s="46"/>
      <c r="N7067" s="60"/>
    </row>
    <row r="7068" spans="2:14" x14ac:dyDescent="0.25">
      <c r="B7068" s="46"/>
      <c r="G7068" s="60"/>
      <c r="H7068" s="46"/>
      <c r="I7068" s="46"/>
      <c r="N7068" s="60"/>
    </row>
    <row r="7069" spans="2:14" x14ac:dyDescent="0.25">
      <c r="B7069" s="46"/>
      <c r="G7069" s="60"/>
      <c r="H7069" s="46"/>
      <c r="I7069" s="46"/>
      <c r="N7069" s="60"/>
    </row>
    <row r="7070" spans="2:14" x14ac:dyDescent="0.25">
      <c r="B7070" s="46"/>
      <c r="G7070" s="60"/>
      <c r="H7070" s="46"/>
      <c r="I7070" s="46"/>
      <c r="N7070" s="60"/>
    </row>
    <row r="7071" spans="2:14" x14ac:dyDescent="0.25">
      <c r="B7071" s="46"/>
      <c r="G7071" s="60"/>
      <c r="H7071" s="46"/>
      <c r="I7071" s="46"/>
      <c r="N7071" s="60"/>
    </row>
    <row r="7072" spans="2:14" x14ac:dyDescent="0.25">
      <c r="B7072" s="46"/>
      <c r="G7072" s="60"/>
      <c r="H7072" s="46"/>
      <c r="I7072" s="46"/>
      <c r="N7072" s="60"/>
    </row>
    <row r="7073" spans="2:14" x14ac:dyDescent="0.25">
      <c r="B7073" s="46"/>
      <c r="G7073" s="60"/>
      <c r="H7073" s="46"/>
      <c r="I7073" s="46"/>
      <c r="N7073" s="60"/>
    </row>
    <row r="7074" spans="2:14" x14ac:dyDescent="0.25">
      <c r="B7074" s="46"/>
      <c r="G7074" s="60"/>
      <c r="H7074" s="46"/>
      <c r="I7074" s="46"/>
      <c r="N7074" s="60"/>
    </row>
    <row r="7075" spans="2:14" x14ac:dyDescent="0.25">
      <c r="B7075" s="46"/>
      <c r="G7075" s="60"/>
      <c r="H7075" s="46"/>
      <c r="I7075" s="46"/>
      <c r="N7075" s="60"/>
    </row>
    <row r="7076" spans="2:14" x14ac:dyDescent="0.25">
      <c r="B7076" s="46"/>
      <c r="G7076" s="60"/>
      <c r="H7076" s="46"/>
      <c r="I7076" s="46"/>
      <c r="N7076" s="60"/>
    </row>
    <row r="7077" spans="2:14" x14ac:dyDescent="0.25">
      <c r="B7077" s="46"/>
      <c r="G7077" s="60"/>
      <c r="H7077" s="46"/>
      <c r="I7077" s="46"/>
      <c r="N7077" s="60"/>
    </row>
    <row r="7078" spans="2:14" x14ac:dyDescent="0.25">
      <c r="B7078" s="46"/>
      <c r="G7078" s="60"/>
      <c r="H7078" s="46"/>
      <c r="I7078" s="46"/>
      <c r="N7078" s="60"/>
    </row>
    <row r="7079" spans="2:14" x14ac:dyDescent="0.25">
      <c r="B7079" s="46"/>
      <c r="G7079" s="60"/>
      <c r="H7079" s="46"/>
      <c r="I7079" s="46"/>
      <c r="N7079" s="60"/>
    </row>
    <row r="7080" spans="2:14" x14ac:dyDescent="0.25">
      <c r="B7080" s="46"/>
      <c r="G7080" s="60"/>
      <c r="H7080" s="46"/>
      <c r="I7080" s="46"/>
      <c r="N7080" s="60"/>
    </row>
    <row r="7081" spans="2:14" x14ac:dyDescent="0.25">
      <c r="B7081" s="46"/>
      <c r="G7081" s="60"/>
      <c r="H7081" s="46"/>
      <c r="I7081" s="46"/>
      <c r="N7081" s="60"/>
    </row>
    <row r="7082" spans="2:14" x14ac:dyDescent="0.25">
      <c r="B7082" s="46"/>
      <c r="G7082" s="60"/>
      <c r="H7082" s="46"/>
      <c r="I7082" s="46"/>
      <c r="N7082" s="60"/>
    </row>
    <row r="7083" spans="2:14" x14ac:dyDescent="0.25">
      <c r="B7083" s="46"/>
      <c r="G7083" s="60"/>
      <c r="H7083" s="46"/>
      <c r="I7083" s="46"/>
      <c r="N7083" s="60"/>
    </row>
    <row r="7084" spans="2:14" x14ac:dyDescent="0.25">
      <c r="B7084" s="46"/>
      <c r="G7084" s="60"/>
      <c r="H7084" s="46"/>
      <c r="I7084" s="46"/>
      <c r="N7084" s="60"/>
    </row>
    <row r="7085" spans="2:14" x14ac:dyDescent="0.25">
      <c r="B7085" s="46"/>
      <c r="G7085" s="60"/>
      <c r="H7085" s="46"/>
      <c r="I7085" s="46"/>
      <c r="N7085" s="60"/>
    </row>
    <row r="7086" spans="2:14" x14ac:dyDescent="0.25">
      <c r="B7086" s="46"/>
      <c r="G7086" s="60"/>
      <c r="H7086" s="46"/>
      <c r="I7086" s="46"/>
      <c r="N7086" s="60"/>
    </row>
    <row r="7087" spans="2:14" x14ac:dyDescent="0.25">
      <c r="B7087" s="46"/>
      <c r="G7087" s="60"/>
      <c r="H7087" s="46"/>
      <c r="I7087" s="46"/>
      <c r="N7087" s="60"/>
    </row>
    <row r="7088" spans="2:14" x14ac:dyDescent="0.25">
      <c r="B7088" s="46"/>
      <c r="G7088" s="60"/>
      <c r="H7088" s="46"/>
      <c r="I7088" s="46"/>
      <c r="N7088" s="60"/>
    </row>
    <row r="7089" spans="2:14" x14ac:dyDescent="0.25">
      <c r="B7089" s="46"/>
      <c r="G7089" s="60"/>
      <c r="H7089" s="46"/>
      <c r="I7089" s="46"/>
      <c r="N7089" s="60"/>
    </row>
    <row r="7090" spans="2:14" x14ac:dyDescent="0.25">
      <c r="B7090" s="46"/>
      <c r="G7090" s="60"/>
      <c r="H7090" s="46"/>
      <c r="I7090" s="46"/>
      <c r="N7090" s="60"/>
    </row>
    <row r="7091" spans="2:14" x14ac:dyDescent="0.25">
      <c r="B7091" s="46"/>
      <c r="G7091" s="60"/>
      <c r="H7091" s="46"/>
      <c r="I7091" s="46"/>
      <c r="N7091" s="60"/>
    </row>
    <row r="7092" spans="2:14" x14ac:dyDescent="0.25">
      <c r="B7092" s="46"/>
      <c r="G7092" s="60"/>
      <c r="H7092" s="46"/>
      <c r="I7092" s="46"/>
      <c r="N7092" s="60"/>
    </row>
    <row r="7093" spans="2:14" x14ac:dyDescent="0.25">
      <c r="B7093" s="46"/>
      <c r="G7093" s="60"/>
      <c r="H7093" s="46"/>
      <c r="I7093" s="46"/>
      <c r="N7093" s="60"/>
    </row>
    <row r="7094" spans="2:14" x14ac:dyDescent="0.25">
      <c r="B7094" s="46"/>
      <c r="G7094" s="60"/>
      <c r="H7094" s="46"/>
      <c r="I7094" s="46"/>
      <c r="N7094" s="60"/>
    </row>
    <row r="7095" spans="2:14" x14ac:dyDescent="0.25">
      <c r="B7095" s="46"/>
      <c r="G7095" s="60"/>
      <c r="H7095" s="46"/>
      <c r="I7095" s="46"/>
      <c r="N7095" s="60"/>
    </row>
    <row r="7096" spans="2:14" x14ac:dyDescent="0.25">
      <c r="B7096" s="46"/>
      <c r="G7096" s="60"/>
      <c r="H7096" s="46"/>
      <c r="I7096" s="46"/>
      <c r="N7096" s="60"/>
    </row>
    <row r="7097" spans="2:14" x14ac:dyDescent="0.25">
      <c r="B7097" s="46"/>
      <c r="G7097" s="60"/>
      <c r="H7097" s="46"/>
      <c r="I7097" s="46"/>
      <c r="N7097" s="60"/>
    </row>
    <row r="7098" spans="2:14" x14ac:dyDescent="0.25">
      <c r="B7098" s="46"/>
      <c r="G7098" s="60"/>
      <c r="H7098" s="46"/>
      <c r="I7098" s="46"/>
      <c r="N7098" s="60"/>
    </row>
    <row r="7099" spans="2:14" x14ac:dyDescent="0.25">
      <c r="B7099" s="46"/>
      <c r="G7099" s="60"/>
      <c r="H7099" s="46"/>
      <c r="I7099" s="46"/>
      <c r="N7099" s="60"/>
    </row>
    <row r="7100" spans="2:14" x14ac:dyDescent="0.25">
      <c r="B7100" s="46"/>
      <c r="G7100" s="60"/>
      <c r="H7100" s="46"/>
      <c r="I7100" s="46"/>
      <c r="N7100" s="60"/>
    </row>
    <row r="7101" spans="2:14" x14ac:dyDescent="0.25">
      <c r="B7101" s="46"/>
      <c r="G7101" s="60"/>
      <c r="H7101" s="46"/>
      <c r="I7101" s="46"/>
      <c r="N7101" s="60"/>
    </row>
    <row r="7102" spans="2:14" x14ac:dyDescent="0.25">
      <c r="B7102" s="46"/>
      <c r="G7102" s="60"/>
      <c r="H7102" s="46"/>
      <c r="I7102" s="46"/>
      <c r="N7102" s="60"/>
    </row>
    <row r="7103" spans="2:14" x14ac:dyDescent="0.25">
      <c r="B7103" s="46"/>
      <c r="G7103" s="60"/>
      <c r="H7103" s="46"/>
      <c r="I7103" s="46"/>
      <c r="N7103" s="60"/>
    </row>
    <row r="7104" spans="2:14" x14ac:dyDescent="0.25">
      <c r="B7104" s="46"/>
      <c r="G7104" s="60"/>
      <c r="H7104" s="46"/>
      <c r="I7104" s="46"/>
      <c r="N7104" s="60"/>
    </row>
    <row r="7105" spans="2:14" x14ac:dyDescent="0.25">
      <c r="B7105" s="46"/>
      <c r="G7105" s="60"/>
      <c r="H7105" s="46"/>
      <c r="I7105" s="46"/>
      <c r="N7105" s="60"/>
    </row>
    <row r="7106" spans="2:14" x14ac:dyDescent="0.25">
      <c r="B7106" s="46"/>
      <c r="G7106" s="60"/>
      <c r="H7106" s="46"/>
      <c r="I7106" s="46"/>
      <c r="N7106" s="60"/>
    </row>
    <row r="7107" spans="2:14" x14ac:dyDescent="0.25">
      <c r="B7107" s="46"/>
      <c r="G7107" s="60"/>
      <c r="H7107" s="46"/>
      <c r="I7107" s="46"/>
      <c r="N7107" s="60"/>
    </row>
    <row r="7108" spans="2:14" x14ac:dyDescent="0.25">
      <c r="B7108" s="46"/>
      <c r="G7108" s="60"/>
      <c r="H7108" s="46"/>
      <c r="I7108" s="46"/>
      <c r="N7108" s="60"/>
    </row>
    <row r="7109" spans="2:14" x14ac:dyDescent="0.25">
      <c r="B7109" s="46"/>
      <c r="G7109" s="60"/>
      <c r="H7109" s="46"/>
      <c r="I7109" s="46"/>
      <c r="N7109" s="60"/>
    </row>
    <row r="7110" spans="2:14" x14ac:dyDescent="0.25">
      <c r="B7110" s="46"/>
      <c r="G7110" s="60"/>
      <c r="H7110" s="46"/>
      <c r="I7110" s="46"/>
      <c r="N7110" s="60"/>
    </row>
    <row r="7111" spans="2:14" x14ac:dyDescent="0.25">
      <c r="B7111" s="46"/>
      <c r="G7111" s="60"/>
      <c r="H7111" s="46"/>
      <c r="I7111" s="46"/>
      <c r="N7111" s="60"/>
    </row>
    <row r="7112" spans="2:14" x14ac:dyDescent="0.25">
      <c r="B7112" s="46"/>
      <c r="G7112" s="60"/>
      <c r="H7112" s="46"/>
      <c r="I7112" s="46"/>
      <c r="N7112" s="60"/>
    </row>
    <row r="7113" spans="2:14" x14ac:dyDescent="0.25">
      <c r="B7113" s="46"/>
      <c r="G7113" s="60"/>
      <c r="H7113" s="46"/>
      <c r="I7113" s="46"/>
      <c r="N7113" s="60"/>
    </row>
    <row r="7114" spans="2:14" x14ac:dyDescent="0.25">
      <c r="B7114" s="46"/>
      <c r="G7114" s="60"/>
      <c r="H7114" s="46"/>
      <c r="I7114" s="46"/>
      <c r="N7114" s="60"/>
    </row>
    <row r="7115" spans="2:14" x14ac:dyDescent="0.25">
      <c r="B7115" s="46"/>
      <c r="G7115" s="60"/>
      <c r="H7115" s="46"/>
      <c r="I7115" s="46"/>
      <c r="N7115" s="60"/>
    </row>
    <row r="7116" spans="2:14" x14ac:dyDescent="0.25">
      <c r="B7116" s="46"/>
      <c r="G7116" s="60"/>
      <c r="H7116" s="46"/>
      <c r="I7116" s="46"/>
      <c r="N7116" s="60"/>
    </row>
    <row r="7117" spans="2:14" x14ac:dyDescent="0.25">
      <c r="B7117" s="46"/>
      <c r="G7117" s="60"/>
      <c r="H7117" s="46"/>
      <c r="I7117" s="46"/>
      <c r="N7117" s="60"/>
    </row>
    <row r="7118" spans="2:14" x14ac:dyDescent="0.25">
      <c r="B7118" s="46"/>
      <c r="G7118" s="60"/>
      <c r="H7118" s="46"/>
      <c r="I7118" s="46"/>
      <c r="N7118" s="60"/>
    </row>
    <row r="7119" spans="2:14" x14ac:dyDescent="0.25">
      <c r="B7119" s="46"/>
      <c r="G7119" s="60"/>
      <c r="H7119" s="46"/>
      <c r="I7119" s="46"/>
      <c r="N7119" s="60"/>
    </row>
    <row r="7120" spans="2:14" x14ac:dyDescent="0.25">
      <c r="B7120" s="46"/>
      <c r="G7120" s="60"/>
      <c r="H7120" s="46"/>
      <c r="I7120" s="46"/>
      <c r="N7120" s="60"/>
    </row>
    <row r="7121" spans="2:14" x14ac:dyDescent="0.25">
      <c r="B7121" s="46"/>
      <c r="G7121" s="60"/>
      <c r="H7121" s="46"/>
      <c r="I7121" s="46"/>
      <c r="N7121" s="60"/>
    </row>
    <row r="7122" spans="2:14" x14ac:dyDescent="0.25">
      <c r="B7122" s="46"/>
      <c r="G7122" s="60"/>
      <c r="H7122" s="46"/>
      <c r="I7122" s="46"/>
      <c r="N7122" s="60"/>
    </row>
    <row r="7123" spans="2:14" x14ac:dyDescent="0.25">
      <c r="B7123" s="46"/>
      <c r="G7123" s="60"/>
      <c r="H7123" s="46"/>
      <c r="I7123" s="46"/>
      <c r="N7123" s="60"/>
    </row>
    <row r="7124" spans="2:14" x14ac:dyDescent="0.25">
      <c r="B7124" s="46"/>
      <c r="G7124" s="60"/>
      <c r="H7124" s="46"/>
      <c r="I7124" s="46"/>
      <c r="N7124" s="60"/>
    </row>
    <row r="7125" spans="2:14" x14ac:dyDescent="0.25">
      <c r="B7125" s="46"/>
      <c r="G7125" s="60"/>
      <c r="H7125" s="46"/>
      <c r="I7125" s="46"/>
      <c r="N7125" s="60"/>
    </row>
    <row r="7126" spans="2:14" x14ac:dyDescent="0.25">
      <c r="B7126" s="46"/>
      <c r="G7126" s="60"/>
      <c r="H7126" s="46"/>
      <c r="I7126" s="46"/>
      <c r="N7126" s="60"/>
    </row>
    <row r="7127" spans="2:14" x14ac:dyDescent="0.25">
      <c r="B7127" s="46"/>
      <c r="G7127" s="60"/>
      <c r="H7127" s="46"/>
      <c r="I7127" s="46"/>
      <c r="N7127" s="60"/>
    </row>
    <row r="7128" spans="2:14" x14ac:dyDescent="0.25">
      <c r="B7128" s="46"/>
      <c r="G7128" s="60"/>
      <c r="H7128" s="46"/>
      <c r="I7128" s="46"/>
      <c r="N7128" s="60"/>
    </row>
    <row r="7129" spans="2:14" x14ac:dyDescent="0.25">
      <c r="B7129" s="46"/>
      <c r="G7129" s="60"/>
      <c r="H7129" s="46"/>
      <c r="I7129" s="46"/>
      <c r="N7129" s="60"/>
    </row>
    <row r="7130" spans="2:14" x14ac:dyDescent="0.25">
      <c r="B7130" s="46"/>
      <c r="G7130" s="60"/>
      <c r="H7130" s="46"/>
      <c r="I7130" s="46"/>
      <c r="N7130" s="60"/>
    </row>
    <row r="7131" spans="2:14" x14ac:dyDescent="0.25">
      <c r="B7131" s="46"/>
      <c r="G7131" s="60"/>
      <c r="H7131" s="46"/>
      <c r="I7131" s="46"/>
      <c r="N7131" s="60"/>
    </row>
    <row r="7132" spans="2:14" x14ac:dyDescent="0.25">
      <c r="B7132" s="46"/>
      <c r="G7132" s="60"/>
      <c r="H7132" s="46"/>
      <c r="I7132" s="46"/>
      <c r="N7132" s="60"/>
    </row>
    <row r="7133" spans="2:14" x14ac:dyDescent="0.25">
      <c r="B7133" s="46"/>
      <c r="G7133" s="60"/>
      <c r="H7133" s="46"/>
      <c r="I7133" s="46"/>
      <c r="N7133" s="60"/>
    </row>
    <row r="7134" spans="2:14" x14ac:dyDescent="0.25">
      <c r="B7134" s="46"/>
      <c r="G7134" s="60"/>
      <c r="H7134" s="46"/>
      <c r="I7134" s="46"/>
      <c r="N7134" s="60"/>
    </row>
    <row r="7135" spans="2:14" x14ac:dyDescent="0.25">
      <c r="B7135" s="46"/>
      <c r="G7135" s="60"/>
      <c r="H7135" s="46"/>
      <c r="I7135" s="46"/>
      <c r="N7135" s="60"/>
    </row>
    <row r="7136" spans="2:14" x14ac:dyDescent="0.25">
      <c r="B7136" s="46"/>
      <c r="G7136" s="60"/>
      <c r="H7136" s="46"/>
      <c r="I7136" s="46"/>
      <c r="N7136" s="60"/>
    </row>
    <row r="7137" spans="2:14" x14ac:dyDescent="0.25">
      <c r="B7137" s="46"/>
      <c r="G7137" s="60"/>
      <c r="H7137" s="46"/>
      <c r="I7137" s="46"/>
      <c r="N7137" s="60"/>
    </row>
    <row r="7138" spans="2:14" x14ac:dyDescent="0.25">
      <c r="B7138" s="46"/>
      <c r="G7138" s="60"/>
      <c r="H7138" s="46"/>
      <c r="I7138" s="46"/>
      <c r="N7138" s="60"/>
    </row>
    <row r="7139" spans="2:14" x14ac:dyDescent="0.25">
      <c r="B7139" s="46"/>
      <c r="G7139" s="60"/>
      <c r="H7139" s="46"/>
      <c r="I7139" s="46"/>
      <c r="N7139" s="60"/>
    </row>
    <row r="7140" spans="2:14" x14ac:dyDescent="0.25">
      <c r="B7140" s="46"/>
      <c r="G7140" s="60"/>
      <c r="H7140" s="46"/>
      <c r="I7140" s="46"/>
      <c r="N7140" s="60"/>
    </row>
    <row r="7141" spans="2:14" x14ac:dyDescent="0.25">
      <c r="B7141" s="46"/>
      <c r="G7141" s="60"/>
      <c r="H7141" s="46"/>
      <c r="I7141" s="46"/>
      <c r="N7141" s="60"/>
    </row>
    <row r="7142" spans="2:14" x14ac:dyDescent="0.25">
      <c r="B7142" s="46"/>
      <c r="G7142" s="60"/>
      <c r="H7142" s="46"/>
      <c r="I7142" s="46"/>
      <c r="N7142" s="60"/>
    </row>
    <row r="7143" spans="2:14" x14ac:dyDescent="0.25">
      <c r="B7143" s="46"/>
      <c r="G7143" s="60"/>
      <c r="H7143" s="46"/>
      <c r="I7143" s="46"/>
      <c r="N7143" s="60"/>
    </row>
    <row r="7144" spans="2:14" x14ac:dyDescent="0.25">
      <c r="B7144" s="46"/>
      <c r="G7144" s="60"/>
      <c r="H7144" s="46"/>
      <c r="I7144" s="46"/>
      <c r="N7144" s="60"/>
    </row>
    <row r="7145" spans="2:14" x14ac:dyDescent="0.25">
      <c r="B7145" s="46"/>
      <c r="G7145" s="60"/>
      <c r="H7145" s="46"/>
      <c r="I7145" s="46"/>
      <c r="N7145" s="60"/>
    </row>
    <row r="7146" spans="2:14" x14ac:dyDescent="0.25">
      <c r="B7146" s="46"/>
      <c r="G7146" s="60"/>
      <c r="H7146" s="46"/>
      <c r="I7146" s="46"/>
      <c r="N7146" s="60"/>
    </row>
    <row r="7147" spans="2:14" x14ac:dyDescent="0.25">
      <c r="B7147" s="46"/>
      <c r="G7147" s="60"/>
      <c r="H7147" s="46"/>
      <c r="I7147" s="46"/>
      <c r="N7147" s="60"/>
    </row>
    <row r="7148" spans="2:14" x14ac:dyDescent="0.25">
      <c r="B7148" s="46"/>
      <c r="G7148" s="60"/>
      <c r="H7148" s="46"/>
      <c r="I7148" s="46"/>
      <c r="N7148" s="60"/>
    </row>
    <row r="7149" spans="2:14" x14ac:dyDescent="0.25">
      <c r="B7149" s="46"/>
      <c r="G7149" s="60"/>
      <c r="H7149" s="46"/>
      <c r="I7149" s="46"/>
      <c r="N7149" s="60"/>
    </row>
    <row r="7150" spans="2:14" x14ac:dyDescent="0.25">
      <c r="B7150" s="46"/>
      <c r="G7150" s="60"/>
      <c r="H7150" s="46"/>
      <c r="I7150" s="46"/>
      <c r="N7150" s="60"/>
    </row>
    <row r="7151" spans="2:14" x14ac:dyDescent="0.25">
      <c r="B7151" s="46"/>
      <c r="G7151" s="60"/>
      <c r="H7151" s="46"/>
      <c r="I7151" s="46"/>
      <c r="N7151" s="60"/>
    </row>
    <row r="7152" spans="2:14" x14ac:dyDescent="0.25">
      <c r="B7152" s="46"/>
      <c r="G7152" s="60"/>
      <c r="H7152" s="46"/>
      <c r="I7152" s="46"/>
      <c r="N7152" s="60"/>
    </row>
    <row r="7153" spans="2:14" x14ac:dyDescent="0.25">
      <c r="B7153" s="46"/>
      <c r="G7153" s="60"/>
      <c r="H7153" s="46"/>
      <c r="I7153" s="46"/>
      <c r="N7153" s="60"/>
    </row>
    <row r="7154" spans="2:14" x14ac:dyDescent="0.25">
      <c r="B7154" s="46"/>
      <c r="G7154" s="60"/>
      <c r="H7154" s="46"/>
      <c r="I7154" s="46"/>
      <c r="N7154" s="60"/>
    </row>
    <row r="7155" spans="2:14" x14ac:dyDescent="0.25">
      <c r="B7155" s="46"/>
      <c r="G7155" s="60"/>
      <c r="H7155" s="46"/>
      <c r="I7155" s="46"/>
      <c r="N7155" s="60"/>
    </row>
    <row r="7156" spans="2:14" x14ac:dyDescent="0.25">
      <c r="B7156" s="46"/>
      <c r="G7156" s="60"/>
      <c r="H7156" s="46"/>
      <c r="I7156" s="46"/>
      <c r="N7156" s="60"/>
    </row>
    <row r="7157" spans="2:14" x14ac:dyDescent="0.25">
      <c r="B7157" s="46"/>
      <c r="G7157" s="60"/>
      <c r="H7157" s="46"/>
      <c r="I7157" s="46"/>
      <c r="N7157" s="60"/>
    </row>
    <row r="7158" spans="2:14" x14ac:dyDescent="0.25">
      <c r="B7158" s="46"/>
      <c r="G7158" s="60"/>
      <c r="H7158" s="46"/>
      <c r="I7158" s="46"/>
      <c r="N7158" s="60"/>
    </row>
    <row r="7159" spans="2:14" x14ac:dyDescent="0.25">
      <c r="B7159" s="46"/>
      <c r="G7159" s="60"/>
      <c r="H7159" s="46"/>
      <c r="I7159" s="46"/>
      <c r="N7159" s="60"/>
    </row>
    <row r="7160" spans="2:14" x14ac:dyDescent="0.25">
      <c r="B7160" s="46"/>
      <c r="G7160" s="60"/>
      <c r="H7160" s="46"/>
      <c r="I7160" s="46"/>
      <c r="N7160" s="60"/>
    </row>
    <row r="7161" spans="2:14" x14ac:dyDescent="0.25">
      <c r="B7161" s="46"/>
      <c r="G7161" s="60"/>
      <c r="H7161" s="46"/>
      <c r="I7161" s="46"/>
      <c r="N7161" s="60"/>
    </row>
    <row r="7162" spans="2:14" x14ac:dyDescent="0.25">
      <c r="B7162" s="46"/>
      <c r="G7162" s="60"/>
      <c r="H7162" s="46"/>
      <c r="I7162" s="46"/>
      <c r="N7162" s="60"/>
    </row>
    <row r="7163" spans="2:14" x14ac:dyDescent="0.25">
      <c r="B7163" s="46"/>
      <c r="G7163" s="60"/>
      <c r="H7163" s="46"/>
      <c r="I7163" s="46"/>
      <c r="N7163" s="60"/>
    </row>
    <row r="7164" spans="2:14" x14ac:dyDescent="0.25">
      <c r="B7164" s="46"/>
      <c r="G7164" s="60"/>
      <c r="H7164" s="46"/>
      <c r="I7164" s="46"/>
      <c r="N7164" s="60"/>
    </row>
    <row r="7165" spans="2:14" x14ac:dyDescent="0.25">
      <c r="B7165" s="46"/>
      <c r="G7165" s="60"/>
      <c r="H7165" s="46"/>
      <c r="I7165" s="46"/>
      <c r="N7165" s="60"/>
    </row>
    <row r="7166" spans="2:14" x14ac:dyDescent="0.25">
      <c r="B7166" s="46"/>
      <c r="G7166" s="60"/>
      <c r="H7166" s="46"/>
      <c r="I7166" s="46"/>
      <c r="N7166" s="60"/>
    </row>
    <row r="7167" spans="2:14" x14ac:dyDescent="0.25">
      <c r="B7167" s="46"/>
      <c r="G7167" s="60"/>
      <c r="H7167" s="46"/>
      <c r="I7167" s="46"/>
      <c r="N7167" s="60"/>
    </row>
    <row r="7168" spans="2:14" x14ac:dyDescent="0.25">
      <c r="B7168" s="46"/>
      <c r="G7168" s="60"/>
      <c r="H7168" s="46"/>
      <c r="I7168" s="46"/>
      <c r="N7168" s="60"/>
    </row>
    <row r="7169" spans="2:14" x14ac:dyDescent="0.25">
      <c r="B7169" s="46"/>
      <c r="G7169" s="60"/>
      <c r="H7169" s="46"/>
      <c r="I7169" s="46"/>
      <c r="N7169" s="60"/>
    </row>
    <row r="7170" spans="2:14" x14ac:dyDescent="0.25">
      <c r="B7170" s="46"/>
      <c r="G7170" s="60"/>
      <c r="H7170" s="46"/>
      <c r="I7170" s="46"/>
      <c r="N7170" s="60"/>
    </row>
    <row r="7171" spans="2:14" x14ac:dyDescent="0.25">
      <c r="B7171" s="46"/>
      <c r="G7171" s="60"/>
      <c r="H7171" s="46"/>
      <c r="I7171" s="46"/>
      <c r="N7171" s="60"/>
    </row>
    <row r="7172" spans="2:14" x14ac:dyDescent="0.25">
      <c r="B7172" s="46"/>
      <c r="G7172" s="60"/>
      <c r="H7172" s="46"/>
      <c r="I7172" s="46"/>
      <c r="N7172" s="60"/>
    </row>
    <row r="7173" spans="2:14" x14ac:dyDescent="0.25">
      <c r="B7173" s="46"/>
      <c r="G7173" s="60"/>
      <c r="H7173" s="46"/>
      <c r="I7173" s="46"/>
      <c r="N7173" s="60"/>
    </row>
    <row r="7174" spans="2:14" x14ac:dyDescent="0.25">
      <c r="B7174" s="46"/>
      <c r="G7174" s="60"/>
      <c r="H7174" s="46"/>
      <c r="I7174" s="46"/>
      <c r="N7174" s="60"/>
    </row>
    <row r="7175" spans="2:14" x14ac:dyDescent="0.25">
      <c r="B7175" s="46"/>
      <c r="G7175" s="60"/>
      <c r="H7175" s="46"/>
      <c r="I7175" s="46"/>
      <c r="N7175" s="60"/>
    </row>
    <row r="7176" spans="2:14" x14ac:dyDescent="0.25">
      <c r="B7176" s="46"/>
      <c r="G7176" s="60"/>
      <c r="H7176" s="46"/>
      <c r="I7176" s="46"/>
      <c r="N7176" s="60"/>
    </row>
    <row r="7177" spans="2:14" x14ac:dyDescent="0.25">
      <c r="B7177" s="46"/>
      <c r="G7177" s="60"/>
      <c r="H7177" s="46"/>
      <c r="I7177" s="46"/>
      <c r="N7177" s="60"/>
    </row>
    <row r="7178" spans="2:14" x14ac:dyDescent="0.25">
      <c r="B7178" s="46"/>
      <c r="G7178" s="60"/>
      <c r="H7178" s="46"/>
      <c r="I7178" s="46"/>
      <c r="N7178" s="60"/>
    </row>
    <row r="7179" spans="2:14" x14ac:dyDescent="0.25">
      <c r="B7179" s="46"/>
      <c r="G7179" s="60"/>
      <c r="H7179" s="46"/>
      <c r="I7179" s="46"/>
      <c r="N7179" s="60"/>
    </row>
    <row r="7180" spans="2:14" x14ac:dyDescent="0.25">
      <c r="B7180" s="46"/>
      <c r="G7180" s="60"/>
      <c r="H7180" s="46"/>
      <c r="I7180" s="46"/>
      <c r="N7180" s="60"/>
    </row>
    <row r="7181" spans="2:14" x14ac:dyDescent="0.25">
      <c r="B7181" s="46"/>
      <c r="G7181" s="60"/>
      <c r="H7181" s="46"/>
      <c r="I7181" s="46"/>
      <c r="N7181" s="60"/>
    </row>
    <row r="7182" spans="2:14" x14ac:dyDescent="0.25">
      <c r="B7182" s="46"/>
      <c r="G7182" s="60"/>
      <c r="H7182" s="46"/>
      <c r="I7182" s="46"/>
      <c r="N7182" s="60"/>
    </row>
    <row r="7183" spans="2:14" x14ac:dyDescent="0.25">
      <c r="B7183" s="46"/>
      <c r="G7183" s="60"/>
      <c r="H7183" s="46"/>
      <c r="I7183" s="46"/>
      <c r="N7183" s="60"/>
    </row>
    <row r="7184" spans="2:14" x14ac:dyDescent="0.25">
      <c r="B7184" s="46"/>
      <c r="G7184" s="60"/>
      <c r="H7184" s="46"/>
      <c r="I7184" s="46"/>
      <c r="N7184" s="60"/>
    </row>
    <row r="7185" spans="2:14" x14ac:dyDescent="0.25">
      <c r="B7185" s="46"/>
      <c r="G7185" s="60"/>
      <c r="H7185" s="46"/>
      <c r="I7185" s="46"/>
      <c r="N7185" s="60"/>
    </row>
    <row r="7186" spans="2:14" x14ac:dyDescent="0.25">
      <c r="B7186" s="46"/>
      <c r="G7186" s="60"/>
      <c r="H7186" s="46"/>
      <c r="I7186" s="46"/>
      <c r="N7186" s="60"/>
    </row>
    <row r="7187" spans="2:14" x14ac:dyDescent="0.25">
      <c r="B7187" s="46"/>
      <c r="G7187" s="60"/>
      <c r="H7187" s="46"/>
      <c r="I7187" s="46"/>
      <c r="N7187" s="60"/>
    </row>
    <row r="7188" spans="2:14" x14ac:dyDescent="0.25">
      <c r="B7188" s="46"/>
      <c r="G7188" s="60"/>
      <c r="H7188" s="46"/>
      <c r="I7188" s="46"/>
      <c r="N7188" s="60"/>
    </row>
    <row r="7189" spans="2:14" x14ac:dyDescent="0.25">
      <c r="B7189" s="46"/>
      <c r="G7189" s="60"/>
      <c r="H7189" s="46"/>
      <c r="I7189" s="46"/>
      <c r="N7189" s="60"/>
    </row>
    <row r="7190" spans="2:14" x14ac:dyDescent="0.25">
      <c r="B7190" s="46"/>
      <c r="G7190" s="60"/>
      <c r="H7190" s="46"/>
      <c r="I7190" s="46"/>
      <c r="N7190" s="60"/>
    </row>
    <row r="7191" spans="2:14" x14ac:dyDescent="0.25">
      <c r="B7191" s="46"/>
      <c r="G7191" s="60"/>
      <c r="H7191" s="46"/>
      <c r="I7191" s="46"/>
      <c r="N7191" s="60"/>
    </row>
    <row r="7192" spans="2:14" x14ac:dyDescent="0.25">
      <c r="B7192" s="46"/>
      <c r="G7192" s="60"/>
      <c r="H7192" s="46"/>
      <c r="I7192" s="46"/>
      <c r="N7192" s="60"/>
    </row>
    <row r="7193" spans="2:14" x14ac:dyDescent="0.25">
      <c r="B7193" s="46"/>
      <c r="G7193" s="60"/>
      <c r="H7193" s="46"/>
      <c r="I7193" s="46"/>
      <c r="N7193" s="60"/>
    </row>
    <row r="7194" spans="2:14" x14ac:dyDescent="0.25">
      <c r="B7194" s="46"/>
      <c r="G7194" s="60"/>
      <c r="H7194" s="46"/>
      <c r="I7194" s="46"/>
      <c r="N7194" s="60"/>
    </row>
    <row r="7195" spans="2:14" x14ac:dyDescent="0.25">
      <c r="B7195" s="46"/>
      <c r="G7195" s="60"/>
      <c r="H7195" s="46"/>
      <c r="I7195" s="46"/>
      <c r="N7195" s="60"/>
    </row>
    <row r="7196" spans="2:14" x14ac:dyDescent="0.25">
      <c r="B7196" s="46"/>
      <c r="G7196" s="60"/>
      <c r="H7196" s="46"/>
      <c r="I7196" s="46"/>
      <c r="N7196" s="60"/>
    </row>
    <row r="7197" spans="2:14" x14ac:dyDescent="0.25">
      <c r="B7197" s="46"/>
      <c r="G7197" s="60"/>
      <c r="H7197" s="46"/>
      <c r="I7197" s="46"/>
      <c r="N7197" s="60"/>
    </row>
    <row r="7198" spans="2:14" x14ac:dyDescent="0.25">
      <c r="B7198" s="46"/>
      <c r="G7198" s="60"/>
      <c r="H7198" s="46"/>
      <c r="I7198" s="46"/>
      <c r="N7198" s="60"/>
    </row>
    <row r="7199" spans="2:14" x14ac:dyDescent="0.25">
      <c r="B7199" s="46"/>
      <c r="G7199" s="60"/>
      <c r="H7199" s="46"/>
      <c r="I7199" s="46"/>
      <c r="N7199" s="60"/>
    </row>
    <row r="7200" spans="2:14" x14ac:dyDescent="0.25">
      <c r="B7200" s="46"/>
      <c r="G7200" s="60"/>
      <c r="H7200" s="46"/>
      <c r="I7200" s="46"/>
      <c r="N7200" s="60"/>
    </row>
    <row r="7201" spans="2:14" x14ac:dyDescent="0.25">
      <c r="B7201" s="46"/>
      <c r="G7201" s="60"/>
      <c r="H7201" s="46"/>
      <c r="I7201" s="46"/>
      <c r="N7201" s="60"/>
    </row>
    <row r="7202" spans="2:14" x14ac:dyDescent="0.25">
      <c r="B7202" s="46"/>
      <c r="G7202" s="60"/>
      <c r="H7202" s="46"/>
      <c r="I7202" s="46"/>
      <c r="N7202" s="60"/>
    </row>
    <row r="7203" spans="2:14" x14ac:dyDescent="0.25">
      <c r="B7203" s="46"/>
      <c r="G7203" s="60"/>
      <c r="H7203" s="46"/>
      <c r="I7203" s="46"/>
      <c r="N7203" s="60"/>
    </row>
    <row r="7204" spans="2:14" x14ac:dyDescent="0.25">
      <c r="B7204" s="46"/>
      <c r="G7204" s="60"/>
      <c r="H7204" s="46"/>
      <c r="I7204" s="46"/>
      <c r="N7204" s="60"/>
    </row>
    <row r="7205" spans="2:14" x14ac:dyDescent="0.25">
      <c r="B7205" s="46"/>
      <c r="G7205" s="60"/>
      <c r="H7205" s="46"/>
      <c r="I7205" s="46"/>
      <c r="N7205" s="60"/>
    </row>
    <row r="7206" spans="2:14" x14ac:dyDescent="0.25">
      <c r="B7206" s="46"/>
      <c r="G7206" s="60"/>
      <c r="H7206" s="46"/>
      <c r="I7206" s="46"/>
      <c r="N7206" s="60"/>
    </row>
    <row r="7207" spans="2:14" x14ac:dyDescent="0.25">
      <c r="B7207" s="46"/>
      <c r="G7207" s="60"/>
      <c r="H7207" s="46"/>
      <c r="I7207" s="46"/>
      <c r="N7207" s="60"/>
    </row>
    <row r="7208" spans="2:14" x14ac:dyDescent="0.25">
      <c r="B7208" s="46"/>
      <c r="G7208" s="60"/>
      <c r="H7208" s="46"/>
      <c r="I7208" s="46"/>
      <c r="N7208" s="60"/>
    </row>
    <row r="7209" spans="2:14" x14ac:dyDescent="0.25">
      <c r="B7209" s="46"/>
      <c r="G7209" s="60"/>
      <c r="H7209" s="46"/>
      <c r="I7209" s="46"/>
      <c r="N7209" s="60"/>
    </row>
    <row r="7210" spans="2:14" x14ac:dyDescent="0.25">
      <c r="B7210" s="46"/>
      <c r="G7210" s="60"/>
      <c r="H7210" s="46"/>
      <c r="I7210" s="46"/>
      <c r="N7210" s="60"/>
    </row>
    <row r="7211" spans="2:14" x14ac:dyDescent="0.25">
      <c r="B7211" s="46"/>
      <c r="G7211" s="60"/>
      <c r="H7211" s="46"/>
      <c r="I7211" s="46"/>
      <c r="N7211" s="60"/>
    </row>
    <row r="7212" spans="2:14" x14ac:dyDescent="0.25">
      <c r="B7212" s="46"/>
      <c r="G7212" s="60"/>
      <c r="H7212" s="46"/>
      <c r="I7212" s="46"/>
      <c r="N7212" s="60"/>
    </row>
    <row r="7213" spans="2:14" x14ac:dyDescent="0.25">
      <c r="B7213" s="46"/>
      <c r="G7213" s="60"/>
      <c r="H7213" s="46"/>
      <c r="I7213" s="46"/>
      <c r="N7213" s="60"/>
    </row>
    <row r="7214" spans="2:14" x14ac:dyDescent="0.25">
      <c r="B7214" s="46"/>
      <c r="G7214" s="60"/>
      <c r="H7214" s="46"/>
      <c r="I7214" s="46"/>
      <c r="N7214" s="60"/>
    </row>
    <row r="7215" spans="2:14" x14ac:dyDescent="0.25">
      <c r="B7215" s="46"/>
      <c r="G7215" s="60"/>
      <c r="H7215" s="46"/>
      <c r="I7215" s="46"/>
      <c r="N7215" s="60"/>
    </row>
    <row r="7216" spans="2:14" x14ac:dyDescent="0.25">
      <c r="B7216" s="46"/>
      <c r="G7216" s="60"/>
      <c r="H7216" s="46"/>
      <c r="I7216" s="46"/>
      <c r="N7216" s="60"/>
    </row>
    <row r="7217" spans="2:14" x14ac:dyDescent="0.25">
      <c r="B7217" s="46"/>
      <c r="G7217" s="60"/>
      <c r="H7217" s="46"/>
      <c r="I7217" s="46"/>
      <c r="N7217" s="60"/>
    </row>
    <row r="7218" spans="2:14" x14ac:dyDescent="0.25">
      <c r="B7218" s="46"/>
      <c r="G7218" s="60"/>
      <c r="H7218" s="46"/>
      <c r="I7218" s="46"/>
      <c r="N7218" s="60"/>
    </row>
    <row r="7219" spans="2:14" x14ac:dyDescent="0.25">
      <c r="B7219" s="46"/>
      <c r="G7219" s="60"/>
      <c r="H7219" s="46"/>
      <c r="I7219" s="46"/>
      <c r="N7219" s="60"/>
    </row>
    <row r="7220" spans="2:14" x14ac:dyDescent="0.25">
      <c r="B7220" s="46"/>
      <c r="G7220" s="60"/>
      <c r="H7220" s="46"/>
      <c r="I7220" s="46"/>
      <c r="N7220" s="60"/>
    </row>
    <row r="7221" spans="2:14" x14ac:dyDescent="0.25">
      <c r="B7221" s="46"/>
      <c r="G7221" s="60"/>
      <c r="H7221" s="46"/>
      <c r="I7221" s="46"/>
      <c r="N7221" s="60"/>
    </row>
    <row r="7222" spans="2:14" x14ac:dyDescent="0.25">
      <c r="B7222" s="46"/>
      <c r="G7222" s="60"/>
      <c r="H7222" s="46"/>
      <c r="I7222" s="46"/>
      <c r="N7222" s="60"/>
    </row>
    <row r="7223" spans="2:14" x14ac:dyDescent="0.25">
      <c r="B7223" s="46"/>
      <c r="G7223" s="60"/>
      <c r="H7223" s="46"/>
      <c r="I7223" s="46"/>
      <c r="N7223" s="60"/>
    </row>
    <row r="7224" spans="2:14" x14ac:dyDescent="0.25">
      <c r="B7224" s="46"/>
      <c r="G7224" s="60"/>
      <c r="H7224" s="46"/>
      <c r="I7224" s="46"/>
      <c r="N7224" s="60"/>
    </row>
    <row r="7225" spans="2:14" x14ac:dyDescent="0.25">
      <c r="B7225" s="46"/>
      <c r="G7225" s="60"/>
      <c r="H7225" s="46"/>
      <c r="I7225" s="46"/>
      <c r="N7225" s="60"/>
    </row>
    <row r="7226" spans="2:14" x14ac:dyDescent="0.25">
      <c r="B7226" s="46"/>
      <c r="G7226" s="60"/>
      <c r="H7226" s="46"/>
      <c r="I7226" s="46"/>
      <c r="N7226" s="60"/>
    </row>
    <row r="7227" spans="2:14" x14ac:dyDescent="0.25">
      <c r="B7227" s="46"/>
      <c r="G7227" s="60"/>
      <c r="H7227" s="46"/>
      <c r="I7227" s="46"/>
      <c r="N7227" s="60"/>
    </row>
    <row r="7228" spans="2:14" x14ac:dyDescent="0.25">
      <c r="B7228" s="46"/>
      <c r="G7228" s="60"/>
      <c r="H7228" s="46"/>
      <c r="I7228" s="46"/>
      <c r="N7228" s="60"/>
    </row>
    <row r="7229" spans="2:14" x14ac:dyDescent="0.25">
      <c r="B7229" s="46"/>
      <c r="G7229" s="60"/>
      <c r="H7229" s="46"/>
      <c r="I7229" s="46"/>
      <c r="N7229" s="60"/>
    </row>
    <row r="7230" spans="2:14" x14ac:dyDescent="0.25">
      <c r="B7230" s="46"/>
      <c r="G7230" s="60"/>
      <c r="H7230" s="46"/>
      <c r="I7230" s="46"/>
      <c r="N7230" s="60"/>
    </row>
    <row r="7231" spans="2:14" x14ac:dyDescent="0.25">
      <c r="B7231" s="46"/>
      <c r="G7231" s="60"/>
      <c r="H7231" s="46"/>
      <c r="I7231" s="46"/>
      <c r="N7231" s="60"/>
    </row>
    <row r="7232" spans="2:14" x14ac:dyDescent="0.25">
      <c r="B7232" s="46"/>
      <c r="G7232" s="60"/>
      <c r="H7232" s="46"/>
      <c r="I7232" s="46"/>
      <c r="N7232" s="60"/>
    </row>
    <row r="7233" spans="2:14" x14ac:dyDescent="0.25">
      <c r="B7233" s="46"/>
      <c r="G7233" s="60"/>
      <c r="H7233" s="46"/>
      <c r="I7233" s="46"/>
      <c r="N7233" s="60"/>
    </row>
    <row r="7234" spans="2:14" x14ac:dyDescent="0.25">
      <c r="B7234" s="46"/>
      <c r="G7234" s="60"/>
      <c r="H7234" s="46"/>
      <c r="I7234" s="46"/>
      <c r="N7234" s="60"/>
    </row>
    <row r="7235" spans="2:14" x14ac:dyDescent="0.25">
      <c r="B7235" s="46"/>
      <c r="G7235" s="60"/>
      <c r="H7235" s="46"/>
      <c r="I7235" s="46"/>
      <c r="N7235" s="60"/>
    </row>
    <row r="7236" spans="2:14" x14ac:dyDescent="0.25">
      <c r="B7236" s="46"/>
      <c r="G7236" s="60"/>
      <c r="H7236" s="46"/>
      <c r="I7236" s="46"/>
      <c r="N7236" s="60"/>
    </row>
    <row r="7237" spans="2:14" x14ac:dyDescent="0.25">
      <c r="B7237" s="46"/>
      <c r="G7237" s="60"/>
      <c r="H7237" s="46"/>
      <c r="I7237" s="46"/>
      <c r="N7237" s="60"/>
    </row>
    <row r="7238" spans="2:14" x14ac:dyDescent="0.25">
      <c r="B7238" s="46"/>
      <c r="G7238" s="60"/>
      <c r="H7238" s="46"/>
      <c r="I7238" s="46"/>
      <c r="N7238" s="60"/>
    </row>
    <row r="7239" spans="2:14" x14ac:dyDescent="0.25">
      <c r="B7239" s="46"/>
      <c r="G7239" s="60"/>
      <c r="H7239" s="46"/>
      <c r="I7239" s="46"/>
      <c r="N7239" s="60"/>
    </row>
    <row r="7240" spans="2:14" x14ac:dyDescent="0.25">
      <c r="B7240" s="46"/>
      <c r="G7240" s="60"/>
      <c r="H7240" s="46"/>
      <c r="I7240" s="46"/>
      <c r="N7240" s="60"/>
    </row>
    <row r="7241" spans="2:14" x14ac:dyDescent="0.25">
      <c r="B7241" s="46"/>
      <c r="G7241" s="60"/>
      <c r="H7241" s="46"/>
      <c r="I7241" s="46"/>
      <c r="N7241" s="60"/>
    </row>
    <row r="7242" spans="2:14" x14ac:dyDescent="0.25">
      <c r="B7242" s="46"/>
      <c r="G7242" s="60"/>
      <c r="H7242" s="46"/>
      <c r="I7242" s="46"/>
      <c r="N7242" s="60"/>
    </row>
    <row r="7243" spans="2:14" x14ac:dyDescent="0.25">
      <c r="B7243" s="46"/>
      <c r="G7243" s="60"/>
      <c r="H7243" s="46"/>
      <c r="I7243" s="46"/>
      <c r="N7243" s="60"/>
    </row>
    <row r="7244" spans="2:14" x14ac:dyDescent="0.25">
      <c r="B7244" s="46"/>
      <c r="G7244" s="60"/>
      <c r="H7244" s="46"/>
      <c r="I7244" s="46"/>
      <c r="N7244" s="60"/>
    </row>
    <row r="7245" spans="2:14" x14ac:dyDescent="0.25">
      <c r="B7245" s="46"/>
      <c r="G7245" s="60"/>
      <c r="H7245" s="46"/>
      <c r="I7245" s="46"/>
      <c r="N7245" s="60"/>
    </row>
    <row r="7246" spans="2:14" x14ac:dyDescent="0.25">
      <c r="B7246" s="46"/>
      <c r="G7246" s="60"/>
      <c r="H7246" s="46"/>
      <c r="I7246" s="46"/>
      <c r="N7246" s="60"/>
    </row>
    <row r="7247" spans="2:14" x14ac:dyDescent="0.25">
      <c r="B7247" s="46"/>
      <c r="G7247" s="60"/>
      <c r="H7247" s="46"/>
      <c r="I7247" s="46"/>
      <c r="N7247" s="60"/>
    </row>
    <row r="7248" spans="2:14" x14ac:dyDescent="0.25">
      <c r="B7248" s="46"/>
      <c r="G7248" s="60"/>
      <c r="H7248" s="46"/>
      <c r="I7248" s="46"/>
      <c r="N7248" s="60"/>
    </row>
    <row r="7249" spans="2:14" x14ac:dyDescent="0.25">
      <c r="B7249" s="46"/>
      <c r="G7249" s="60"/>
      <c r="H7249" s="46"/>
      <c r="I7249" s="46"/>
      <c r="N7249" s="60"/>
    </row>
    <row r="7250" spans="2:14" x14ac:dyDescent="0.25">
      <c r="B7250" s="46"/>
      <c r="G7250" s="60"/>
      <c r="H7250" s="46"/>
      <c r="I7250" s="46"/>
      <c r="N7250" s="60"/>
    </row>
    <row r="7251" spans="2:14" x14ac:dyDescent="0.25">
      <c r="B7251" s="46"/>
      <c r="G7251" s="60"/>
      <c r="H7251" s="46"/>
      <c r="I7251" s="46"/>
      <c r="N7251" s="60"/>
    </row>
    <row r="7252" spans="2:14" x14ac:dyDescent="0.25">
      <c r="B7252" s="46"/>
      <c r="G7252" s="60"/>
      <c r="H7252" s="46"/>
      <c r="I7252" s="46"/>
      <c r="N7252" s="60"/>
    </row>
    <row r="7253" spans="2:14" x14ac:dyDescent="0.25">
      <c r="B7253" s="46"/>
      <c r="G7253" s="60"/>
      <c r="H7253" s="46"/>
      <c r="I7253" s="46"/>
      <c r="N7253" s="60"/>
    </row>
    <row r="7254" spans="2:14" x14ac:dyDescent="0.25">
      <c r="B7254" s="46"/>
      <c r="G7254" s="60"/>
      <c r="H7254" s="46"/>
      <c r="I7254" s="46"/>
      <c r="N7254" s="60"/>
    </row>
    <row r="7255" spans="2:14" x14ac:dyDescent="0.25">
      <c r="B7255" s="46"/>
      <c r="G7255" s="60"/>
      <c r="H7255" s="46"/>
      <c r="I7255" s="46"/>
      <c r="N7255" s="60"/>
    </row>
    <row r="7256" spans="2:14" x14ac:dyDescent="0.25">
      <c r="B7256" s="46"/>
      <c r="G7256" s="60"/>
      <c r="H7256" s="46"/>
      <c r="I7256" s="46"/>
      <c r="N7256" s="60"/>
    </row>
    <row r="7257" spans="2:14" x14ac:dyDescent="0.25">
      <c r="B7257" s="46"/>
      <c r="G7257" s="60"/>
      <c r="H7257" s="46"/>
      <c r="I7257" s="46"/>
      <c r="N7257" s="60"/>
    </row>
    <row r="7258" spans="2:14" x14ac:dyDescent="0.25">
      <c r="B7258" s="46"/>
      <c r="G7258" s="60"/>
      <c r="H7258" s="46"/>
      <c r="I7258" s="46"/>
      <c r="N7258" s="60"/>
    </row>
    <row r="7259" spans="2:14" x14ac:dyDescent="0.25">
      <c r="B7259" s="46"/>
      <c r="G7259" s="60"/>
      <c r="H7259" s="46"/>
      <c r="I7259" s="46"/>
      <c r="N7259" s="60"/>
    </row>
    <row r="7260" spans="2:14" x14ac:dyDescent="0.25">
      <c r="B7260" s="46"/>
      <c r="G7260" s="60"/>
      <c r="H7260" s="46"/>
      <c r="I7260" s="46"/>
      <c r="N7260" s="60"/>
    </row>
    <row r="7261" spans="2:14" x14ac:dyDescent="0.25">
      <c r="B7261" s="46"/>
      <c r="G7261" s="60"/>
      <c r="H7261" s="46"/>
      <c r="I7261" s="46"/>
      <c r="N7261" s="60"/>
    </row>
    <row r="7262" spans="2:14" x14ac:dyDescent="0.25">
      <c r="B7262" s="46"/>
      <c r="G7262" s="60"/>
      <c r="H7262" s="46"/>
      <c r="I7262" s="46"/>
      <c r="N7262" s="60"/>
    </row>
    <row r="7263" spans="2:14" x14ac:dyDescent="0.25">
      <c r="B7263" s="46"/>
      <c r="G7263" s="60"/>
      <c r="H7263" s="46"/>
      <c r="I7263" s="46"/>
      <c r="N7263" s="60"/>
    </row>
    <row r="7264" spans="2:14" x14ac:dyDescent="0.25">
      <c r="B7264" s="46"/>
      <c r="G7264" s="60"/>
      <c r="H7264" s="46"/>
      <c r="I7264" s="46"/>
      <c r="N7264" s="60"/>
    </row>
    <row r="7265" spans="2:14" x14ac:dyDescent="0.25">
      <c r="B7265" s="46"/>
      <c r="G7265" s="60"/>
      <c r="H7265" s="46"/>
      <c r="I7265" s="46"/>
      <c r="N7265" s="60"/>
    </row>
    <row r="7266" spans="2:14" x14ac:dyDescent="0.25">
      <c r="B7266" s="46"/>
      <c r="G7266" s="60"/>
      <c r="H7266" s="46"/>
      <c r="I7266" s="46"/>
      <c r="N7266" s="60"/>
    </row>
    <row r="7267" spans="2:14" x14ac:dyDescent="0.25">
      <c r="B7267" s="46"/>
      <c r="G7267" s="60"/>
      <c r="H7267" s="46"/>
      <c r="I7267" s="46"/>
      <c r="N7267" s="60"/>
    </row>
    <row r="7268" spans="2:14" x14ac:dyDescent="0.25">
      <c r="B7268" s="46"/>
      <c r="G7268" s="60"/>
      <c r="H7268" s="46"/>
      <c r="I7268" s="46"/>
      <c r="N7268" s="60"/>
    </row>
    <row r="7269" spans="2:14" x14ac:dyDescent="0.25">
      <c r="B7269" s="46"/>
      <c r="G7269" s="60"/>
      <c r="H7269" s="46"/>
      <c r="I7269" s="46"/>
      <c r="N7269" s="60"/>
    </row>
    <row r="7270" spans="2:14" x14ac:dyDescent="0.25">
      <c r="B7270" s="46"/>
      <c r="G7270" s="60"/>
      <c r="H7270" s="46"/>
      <c r="I7270" s="46"/>
      <c r="N7270" s="60"/>
    </row>
    <row r="7271" spans="2:14" x14ac:dyDescent="0.25">
      <c r="B7271" s="46"/>
      <c r="G7271" s="60"/>
      <c r="H7271" s="46"/>
      <c r="I7271" s="46"/>
      <c r="N7271" s="60"/>
    </row>
    <row r="7272" spans="2:14" x14ac:dyDescent="0.25">
      <c r="B7272" s="46"/>
      <c r="G7272" s="60"/>
      <c r="H7272" s="46"/>
      <c r="I7272" s="46"/>
      <c r="N7272" s="60"/>
    </row>
    <row r="7273" spans="2:14" x14ac:dyDescent="0.25">
      <c r="B7273" s="46"/>
      <c r="G7273" s="60"/>
      <c r="H7273" s="46"/>
      <c r="I7273" s="46"/>
      <c r="N7273" s="60"/>
    </row>
    <row r="7274" spans="2:14" x14ac:dyDescent="0.25">
      <c r="B7274" s="46"/>
      <c r="G7274" s="60"/>
      <c r="H7274" s="46"/>
      <c r="I7274" s="46"/>
      <c r="N7274" s="60"/>
    </row>
    <row r="7275" spans="2:14" x14ac:dyDescent="0.25">
      <c r="B7275" s="46"/>
      <c r="G7275" s="60"/>
      <c r="H7275" s="46"/>
      <c r="I7275" s="46"/>
      <c r="N7275" s="60"/>
    </row>
    <row r="7276" spans="2:14" x14ac:dyDescent="0.25">
      <c r="B7276" s="46"/>
      <c r="G7276" s="60"/>
      <c r="H7276" s="46"/>
      <c r="I7276" s="46"/>
      <c r="N7276" s="60"/>
    </row>
    <row r="7277" spans="2:14" x14ac:dyDescent="0.25">
      <c r="B7277" s="46"/>
      <c r="G7277" s="60"/>
      <c r="H7277" s="46"/>
      <c r="I7277" s="46"/>
      <c r="N7277" s="60"/>
    </row>
    <row r="7278" spans="2:14" x14ac:dyDescent="0.25">
      <c r="B7278" s="46"/>
      <c r="G7278" s="60"/>
      <c r="H7278" s="46"/>
      <c r="I7278" s="46"/>
      <c r="N7278" s="60"/>
    </row>
    <row r="7279" spans="2:14" x14ac:dyDescent="0.25">
      <c r="B7279" s="46"/>
      <c r="G7279" s="60"/>
      <c r="H7279" s="46"/>
      <c r="I7279" s="46"/>
      <c r="N7279" s="60"/>
    </row>
    <row r="7280" spans="2:14" x14ac:dyDescent="0.25">
      <c r="B7280" s="46"/>
      <c r="G7280" s="60"/>
      <c r="H7280" s="46"/>
      <c r="I7280" s="46"/>
      <c r="N7280" s="60"/>
    </row>
    <row r="7281" spans="2:14" x14ac:dyDescent="0.25">
      <c r="B7281" s="46"/>
      <c r="G7281" s="60"/>
      <c r="H7281" s="46"/>
      <c r="I7281" s="46"/>
      <c r="N7281" s="60"/>
    </row>
    <row r="7282" spans="2:14" x14ac:dyDescent="0.25">
      <c r="B7282" s="46"/>
      <c r="G7282" s="60"/>
      <c r="H7282" s="46"/>
      <c r="I7282" s="46"/>
      <c r="N7282" s="60"/>
    </row>
    <row r="7283" spans="2:14" x14ac:dyDescent="0.25">
      <c r="B7283" s="46"/>
      <c r="G7283" s="60"/>
      <c r="H7283" s="46"/>
      <c r="I7283" s="46"/>
      <c r="N7283" s="60"/>
    </row>
    <row r="7284" spans="2:14" x14ac:dyDescent="0.25">
      <c r="B7284" s="46"/>
      <c r="G7284" s="60"/>
      <c r="H7284" s="46"/>
      <c r="I7284" s="46"/>
      <c r="N7284" s="60"/>
    </row>
    <row r="7285" spans="2:14" x14ac:dyDescent="0.25">
      <c r="B7285" s="46"/>
      <c r="G7285" s="60"/>
      <c r="H7285" s="46"/>
      <c r="I7285" s="46"/>
      <c r="N7285" s="60"/>
    </row>
    <row r="7286" spans="2:14" x14ac:dyDescent="0.25">
      <c r="B7286" s="46"/>
      <c r="G7286" s="60"/>
      <c r="H7286" s="46"/>
      <c r="I7286" s="46"/>
      <c r="N7286" s="60"/>
    </row>
    <row r="7287" spans="2:14" x14ac:dyDescent="0.25">
      <c r="B7287" s="46"/>
      <c r="G7287" s="60"/>
      <c r="H7287" s="46"/>
      <c r="I7287" s="46"/>
      <c r="N7287" s="60"/>
    </row>
    <row r="7288" spans="2:14" x14ac:dyDescent="0.25">
      <c r="B7288" s="46"/>
      <c r="G7288" s="60"/>
      <c r="H7288" s="46"/>
      <c r="I7288" s="46"/>
      <c r="N7288" s="60"/>
    </row>
    <row r="7289" spans="2:14" x14ac:dyDescent="0.25">
      <c r="B7289" s="46"/>
      <c r="G7289" s="60"/>
      <c r="H7289" s="46"/>
      <c r="I7289" s="46"/>
      <c r="N7289" s="60"/>
    </row>
    <row r="7290" spans="2:14" x14ac:dyDescent="0.25">
      <c r="B7290" s="46"/>
      <c r="G7290" s="60"/>
      <c r="H7290" s="46"/>
      <c r="I7290" s="46"/>
      <c r="N7290" s="60"/>
    </row>
    <row r="7291" spans="2:14" x14ac:dyDescent="0.25">
      <c r="B7291" s="46"/>
      <c r="G7291" s="60"/>
      <c r="H7291" s="46"/>
      <c r="I7291" s="46"/>
      <c r="N7291" s="60"/>
    </row>
    <row r="7292" spans="2:14" x14ac:dyDescent="0.25">
      <c r="B7292" s="46"/>
      <c r="G7292" s="60"/>
      <c r="H7292" s="46"/>
      <c r="I7292" s="46"/>
      <c r="N7292" s="60"/>
    </row>
    <row r="7293" spans="2:14" x14ac:dyDescent="0.25">
      <c r="B7293" s="46"/>
      <c r="G7293" s="60"/>
      <c r="H7293" s="46"/>
      <c r="I7293" s="46"/>
      <c r="N7293" s="60"/>
    </row>
    <row r="7294" spans="2:14" x14ac:dyDescent="0.25">
      <c r="B7294" s="46"/>
      <c r="G7294" s="60"/>
      <c r="H7294" s="46"/>
      <c r="I7294" s="46"/>
      <c r="N7294" s="60"/>
    </row>
    <row r="7295" spans="2:14" x14ac:dyDescent="0.25">
      <c r="B7295" s="46"/>
      <c r="G7295" s="60"/>
      <c r="H7295" s="46"/>
      <c r="I7295" s="46"/>
      <c r="N7295" s="60"/>
    </row>
    <row r="7296" spans="2:14" x14ac:dyDescent="0.25">
      <c r="B7296" s="46"/>
      <c r="G7296" s="60"/>
      <c r="H7296" s="46"/>
      <c r="I7296" s="46"/>
      <c r="N7296" s="60"/>
    </row>
    <row r="7297" spans="2:14" x14ac:dyDescent="0.25">
      <c r="B7297" s="46"/>
      <c r="G7297" s="60"/>
      <c r="H7297" s="46"/>
      <c r="I7297" s="46"/>
      <c r="N7297" s="60"/>
    </row>
    <row r="7298" spans="2:14" x14ac:dyDescent="0.25">
      <c r="B7298" s="46"/>
      <c r="G7298" s="60"/>
      <c r="H7298" s="46"/>
      <c r="I7298" s="46"/>
      <c r="N7298" s="60"/>
    </row>
    <row r="7299" spans="2:14" x14ac:dyDescent="0.25">
      <c r="B7299" s="46"/>
      <c r="G7299" s="60"/>
      <c r="H7299" s="46"/>
      <c r="I7299" s="46"/>
      <c r="N7299" s="60"/>
    </row>
    <row r="7300" spans="2:14" x14ac:dyDescent="0.25">
      <c r="B7300" s="46"/>
      <c r="G7300" s="60"/>
      <c r="H7300" s="46"/>
      <c r="I7300" s="46"/>
      <c r="N7300" s="60"/>
    </row>
    <row r="7301" spans="2:14" x14ac:dyDescent="0.25">
      <c r="B7301" s="46"/>
      <c r="G7301" s="60"/>
      <c r="H7301" s="46"/>
      <c r="I7301" s="46"/>
      <c r="N7301" s="60"/>
    </row>
    <row r="7302" spans="2:14" x14ac:dyDescent="0.25">
      <c r="B7302" s="46"/>
      <c r="G7302" s="60"/>
      <c r="H7302" s="46"/>
      <c r="I7302" s="46"/>
      <c r="N7302" s="60"/>
    </row>
    <row r="7303" spans="2:14" x14ac:dyDescent="0.25">
      <c r="B7303" s="46"/>
      <c r="G7303" s="60"/>
      <c r="H7303" s="46"/>
      <c r="I7303" s="46"/>
      <c r="N7303" s="60"/>
    </row>
    <row r="7304" spans="2:14" x14ac:dyDescent="0.25">
      <c r="B7304" s="46"/>
      <c r="G7304" s="60"/>
      <c r="H7304" s="46"/>
      <c r="I7304" s="46"/>
      <c r="N7304" s="60"/>
    </row>
    <row r="7305" spans="2:14" x14ac:dyDescent="0.25">
      <c r="B7305" s="46"/>
      <c r="G7305" s="60"/>
      <c r="H7305" s="46"/>
      <c r="I7305" s="46"/>
      <c r="N7305" s="60"/>
    </row>
    <row r="7306" spans="2:14" x14ac:dyDescent="0.25">
      <c r="B7306" s="46"/>
      <c r="G7306" s="60"/>
      <c r="H7306" s="46"/>
      <c r="I7306" s="46"/>
      <c r="N7306" s="60"/>
    </row>
    <row r="7307" spans="2:14" x14ac:dyDescent="0.25">
      <c r="B7307" s="46"/>
      <c r="G7307" s="60"/>
      <c r="H7307" s="46"/>
      <c r="I7307" s="46"/>
      <c r="N7307" s="60"/>
    </row>
    <row r="7308" spans="2:14" x14ac:dyDescent="0.25">
      <c r="B7308" s="46"/>
      <c r="G7308" s="60"/>
      <c r="H7308" s="46"/>
      <c r="I7308" s="46"/>
      <c r="N7308" s="60"/>
    </row>
    <row r="7309" spans="2:14" x14ac:dyDescent="0.25">
      <c r="B7309" s="46"/>
      <c r="G7309" s="60"/>
      <c r="H7309" s="46"/>
      <c r="I7309" s="46"/>
      <c r="N7309" s="60"/>
    </row>
    <row r="7310" spans="2:14" x14ac:dyDescent="0.25">
      <c r="B7310" s="46"/>
      <c r="G7310" s="60"/>
      <c r="H7310" s="46"/>
      <c r="I7310" s="46"/>
      <c r="N7310" s="60"/>
    </row>
    <row r="7311" spans="2:14" x14ac:dyDescent="0.25">
      <c r="B7311" s="46"/>
      <c r="G7311" s="60"/>
      <c r="H7311" s="46"/>
      <c r="I7311" s="46"/>
      <c r="N7311" s="60"/>
    </row>
    <row r="7312" spans="2:14" x14ac:dyDescent="0.25">
      <c r="B7312" s="46"/>
      <c r="G7312" s="60"/>
      <c r="H7312" s="46"/>
      <c r="I7312" s="46"/>
      <c r="N7312" s="60"/>
    </row>
    <row r="7313" spans="2:14" x14ac:dyDescent="0.25">
      <c r="B7313" s="46"/>
      <c r="G7313" s="60"/>
      <c r="H7313" s="46"/>
      <c r="I7313" s="46"/>
      <c r="N7313" s="60"/>
    </row>
    <row r="7314" spans="2:14" x14ac:dyDescent="0.25">
      <c r="B7314" s="46"/>
      <c r="G7314" s="60"/>
      <c r="H7314" s="46"/>
      <c r="I7314" s="46"/>
      <c r="N7314" s="60"/>
    </row>
    <row r="7315" spans="2:14" x14ac:dyDescent="0.25">
      <c r="B7315" s="46"/>
      <c r="G7315" s="60"/>
      <c r="H7315" s="46"/>
      <c r="I7315" s="46"/>
      <c r="N7315" s="60"/>
    </row>
    <row r="7316" spans="2:14" x14ac:dyDescent="0.25">
      <c r="B7316" s="46"/>
      <c r="G7316" s="60"/>
      <c r="H7316" s="46"/>
      <c r="I7316" s="46"/>
      <c r="N7316" s="60"/>
    </row>
    <row r="7317" spans="2:14" x14ac:dyDescent="0.25">
      <c r="B7317" s="46"/>
      <c r="G7317" s="60"/>
      <c r="H7317" s="46"/>
      <c r="I7317" s="46"/>
      <c r="N7317" s="60"/>
    </row>
    <row r="7318" spans="2:14" x14ac:dyDescent="0.25">
      <c r="B7318" s="46"/>
      <c r="G7318" s="60"/>
      <c r="H7318" s="46"/>
      <c r="I7318" s="46"/>
      <c r="N7318" s="60"/>
    </row>
    <row r="7319" spans="2:14" x14ac:dyDescent="0.25">
      <c r="B7319" s="46"/>
      <c r="G7319" s="60"/>
      <c r="H7319" s="46"/>
      <c r="I7319" s="46"/>
      <c r="N7319" s="60"/>
    </row>
    <row r="7320" spans="2:14" x14ac:dyDescent="0.25">
      <c r="B7320" s="46"/>
      <c r="G7320" s="60"/>
      <c r="H7320" s="46"/>
      <c r="I7320" s="46"/>
      <c r="N7320" s="60"/>
    </row>
    <row r="7321" spans="2:14" x14ac:dyDescent="0.25">
      <c r="B7321" s="46"/>
      <c r="G7321" s="60"/>
      <c r="H7321" s="46"/>
      <c r="I7321" s="46"/>
      <c r="N7321" s="60"/>
    </row>
    <row r="7322" spans="2:14" x14ac:dyDescent="0.25">
      <c r="B7322" s="46"/>
      <c r="G7322" s="60"/>
      <c r="H7322" s="46"/>
      <c r="I7322" s="46"/>
      <c r="N7322" s="60"/>
    </row>
    <row r="7323" spans="2:14" x14ac:dyDescent="0.25">
      <c r="B7323" s="46"/>
      <c r="G7323" s="60"/>
      <c r="H7323" s="46"/>
      <c r="I7323" s="46"/>
      <c r="N7323" s="60"/>
    </row>
    <row r="7324" spans="2:14" x14ac:dyDescent="0.25">
      <c r="B7324" s="46"/>
      <c r="G7324" s="60"/>
      <c r="H7324" s="46"/>
      <c r="I7324" s="46"/>
      <c r="N7324" s="60"/>
    </row>
    <row r="7325" spans="2:14" x14ac:dyDescent="0.25">
      <c r="B7325" s="46"/>
      <c r="G7325" s="60"/>
      <c r="H7325" s="46"/>
      <c r="I7325" s="46"/>
      <c r="N7325" s="60"/>
    </row>
    <row r="7326" spans="2:14" x14ac:dyDescent="0.25">
      <c r="B7326" s="46"/>
      <c r="G7326" s="60"/>
      <c r="H7326" s="46"/>
      <c r="I7326" s="46"/>
      <c r="N7326" s="60"/>
    </row>
    <row r="7327" spans="2:14" x14ac:dyDescent="0.25">
      <c r="B7327" s="46"/>
      <c r="G7327" s="60"/>
      <c r="H7327" s="46"/>
      <c r="I7327" s="46"/>
      <c r="N7327" s="60"/>
    </row>
    <row r="7328" spans="2:14" x14ac:dyDescent="0.25">
      <c r="B7328" s="46"/>
      <c r="G7328" s="60"/>
      <c r="H7328" s="46"/>
      <c r="I7328" s="46"/>
      <c r="N7328" s="60"/>
    </row>
    <row r="7329" spans="2:14" x14ac:dyDescent="0.25">
      <c r="B7329" s="46"/>
      <c r="G7329" s="60"/>
      <c r="H7329" s="46"/>
      <c r="I7329" s="46"/>
      <c r="N7329" s="60"/>
    </row>
    <row r="7330" spans="2:14" x14ac:dyDescent="0.25">
      <c r="B7330" s="46"/>
      <c r="G7330" s="60"/>
      <c r="H7330" s="46"/>
      <c r="I7330" s="46"/>
      <c r="N7330" s="60"/>
    </row>
    <row r="7331" spans="2:14" x14ac:dyDescent="0.25">
      <c r="B7331" s="46"/>
      <c r="G7331" s="60"/>
      <c r="H7331" s="46"/>
      <c r="I7331" s="46"/>
      <c r="N7331" s="60"/>
    </row>
    <row r="7332" spans="2:14" x14ac:dyDescent="0.25">
      <c r="B7332" s="46"/>
      <c r="G7332" s="60"/>
      <c r="H7332" s="46"/>
      <c r="I7332" s="46"/>
      <c r="N7332" s="60"/>
    </row>
    <row r="7333" spans="2:14" x14ac:dyDescent="0.25">
      <c r="B7333" s="46"/>
      <c r="G7333" s="60"/>
      <c r="H7333" s="46"/>
      <c r="I7333" s="46"/>
      <c r="N7333" s="60"/>
    </row>
    <row r="7334" spans="2:14" x14ac:dyDescent="0.25">
      <c r="B7334" s="46"/>
      <c r="G7334" s="60"/>
      <c r="H7334" s="46"/>
      <c r="I7334" s="46"/>
      <c r="N7334" s="60"/>
    </row>
    <row r="7335" spans="2:14" x14ac:dyDescent="0.25">
      <c r="B7335" s="46"/>
      <c r="G7335" s="60"/>
      <c r="H7335" s="46"/>
      <c r="I7335" s="46"/>
      <c r="N7335" s="60"/>
    </row>
    <row r="7336" spans="2:14" x14ac:dyDescent="0.25">
      <c r="B7336" s="46"/>
      <c r="G7336" s="60"/>
      <c r="H7336" s="46"/>
      <c r="I7336" s="46"/>
      <c r="N7336" s="60"/>
    </row>
    <row r="7337" spans="2:14" x14ac:dyDescent="0.25">
      <c r="B7337" s="46"/>
      <c r="G7337" s="60"/>
      <c r="H7337" s="46"/>
      <c r="I7337" s="46"/>
      <c r="N7337" s="60"/>
    </row>
    <row r="7338" spans="2:14" x14ac:dyDescent="0.25">
      <c r="B7338" s="46"/>
      <c r="G7338" s="60"/>
      <c r="H7338" s="46"/>
      <c r="I7338" s="46"/>
      <c r="N7338" s="60"/>
    </row>
    <row r="7339" spans="2:14" x14ac:dyDescent="0.25">
      <c r="B7339" s="46"/>
      <c r="G7339" s="60"/>
      <c r="H7339" s="46"/>
      <c r="I7339" s="46"/>
      <c r="N7339" s="60"/>
    </row>
    <row r="7340" spans="2:14" x14ac:dyDescent="0.25">
      <c r="B7340" s="46"/>
      <c r="G7340" s="60"/>
      <c r="H7340" s="46"/>
      <c r="I7340" s="46"/>
      <c r="N7340" s="60"/>
    </row>
    <row r="7341" spans="2:14" x14ac:dyDescent="0.25">
      <c r="B7341" s="46"/>
      <c r="G7341" s="60"/>
      <c r="H7341" s="46"/>
      <c r="I7341" s="46"/>
      <c r="N7341" s="60"/>
    </row>
    <row r="7342" spans="2:14" x14ac:dyDescent="0.25">
      <c r="B7342" s="46"/>
      <c r="G7342" s="60"/>
      <c r="H7342" s="46"/>
      <c r="I7342" s="46"/>
      <c r="N7342" s="60"/>
    </row>
    <row r="7343" spans="2:14" x14ac:dyDescent="0.25">
      <c r="B7343" s="46"/>
      <c r="G7343" s="60"/>
      <c r="H7343" s="46"/>
      <c r="I7343" s="46"/>
      <c r="N7343" s="60"/>
    </row>
    <row r="7344" spans="2:14" x14ac:dyDescent="0.25">
      <c r="B7344" s="46"/>
      <c r="G7344" s="60"/>
      <c r="H7344" s="46"/>
      <c r="I7344" s="46"/>
      <c r="N7344" s="60"/>
    </row>
    <row r="7345" spans="2:14" x14ac:dyDescent="0.25">
      <c r="B7345" s="46"/>
      <c r="G7345" s="60"/>
      <c r="H7345" s="46"/>
      <c r="I7345" s="46"/>
      <c r="N7345" s="60"/>
    </row>
    <row r="7346" spans="2:14" x14ac:dyDescent="0.25">
      <c r="B7346" s="46"/>
      <c r="G7346" s="60"/>
      <c r="H7346" s="46"/>
      <c r="I7346" s="46"/>
      <c r="N7346" s="60"/>
    </row>
    <row r="7347" spans="2:14" x14ac:dyDescent="0.25">
      <c r="B7347" s="46"/>
      <c r="G7347" s="60"/>
      <c r="H7347" s="46"/>
      <c r="I7347" s="46"/>
      <c r="N7347" s="60"/>
    </row>
    <row r="7348" spans="2:14" x14ac:dyDescent="0.25">
      <c r="B7348" s="46"/>
      <c r="G7348" s="60"/>
      <c r="H7348" s="46"/>
      <c r="I7348" s="46"/>
      <c r="N7348" s="60"/>
    </row>
    <row r="7349" spans="2:14" x14ac:dyDescent="0.25">
      <c r="B7349" s="46"/>
      <c r="G7349" s="60"/>
      <c r="H7349" s="46"/>
      <c r="I7349" s="46"/>
      <c r="N7349" s="60"/>
    </row>
    <row r="7350" spans="2:14" x14ac:dyDescent="0.25">
      <c r="B7350" s="46"/>
      <c r="G7350" s="60"/>
      <c r="H7350" s="46"/>
      <c r="I7350" s="46"/>
      <c r="N7350" s="60"/>
    </row>
    <row r="7351" spans="2:14" x14ac:dyDescent="0.25">
      <c r="B7351" s="46"/>
      <c r="G7351" s="60"/>
      <c r="H7351" s="46"/>
      <c r="I7351" s="46"/>
      <c r="N7351" s="60"/>
    </row>
    <row r="7352" spans="2:14" x14ac:dyDescent="0.25">
      <c r="B7352" s="46"/>
      <c r="G7352" s="60"/>
      <c r="H7352" s="46"/>
      <c r="I7352" s="46"/>
      <c r="N7352" s="60"/>
    </row>
    <row r="7353" spans="2:14" x14ac:dyDescent="0.25">
      <c r="B7353" s="46"/>
      <c r="G7353" s="60"/>
      <c r="H7353" s="46"/>
      <c r="I7353" s="46"/>
      <c r="N7353" s="60"/>
    </row>
    <row r="7354" spans="2:14" x14ac:dyDescent="0.25">
      <c r="B7354" s="46"/>
      <c r="G7354" s="60"/>
      <c r="H7354" s="46"/>
      <c r="I7354" s="46"/>
      <c r="N7354" s="60"/>
    </row>
    <row r="7355" spans="2:14" x14ac:dyDescent="0.25">
      <c r="B7355" s="46"/>
      <c r="G7355" s="60"/>
      <c r="H7355" s="46"/>
      <c r="I7355" s="46"/>
      <c r="N7355" s="60"/>
    </row>
    <row r="7356" spans="2:14" x14ac:dyDescent="0.25">
      <c r="B7356" s="46"/>
      <c r="G7356" s="60"/>
      <c r="H7356" s="46"/>
      <c r="I7356" s="46"/>
      <c r="N7356" s="60"/>
    </row>
    <row r="7357" spans="2:14" x14ac:dyDescent="0.25">
      <c r="B7357" s="46"/>
      <c r="G7357" s="60"/>
      <c r="H7357" s="46"/>
      <c r="I7357" s="46"/>
      <c r="N7357" s="60"/>
    </row>
    <row r="7358" spans="2:14" x14ac:dyDescent="0.25">
      <c r="B7358" s="46"/>
      <c r="G7358" s="60"/>
      <c r="H7358" s="46"/>
      <c r="I7358" s="46"/>
      <c r="N7358" s="60"/>
    </row>
    <row r="7359" spans="2:14" x14ac:dyDescent="0.25">
      <c r="B7359" s="46"/>
      <c r="G7359" s="60"/>
      <c r="H7359" s="46"/>
      <c r="I7359" s="46"/>
      <c r="N7359" s="60"/>
    </row>
    <row r="7360" spans="2:14" x14ac:dyDescent="0.25">
      <c r="B7360" s="46"/>
      <c r="G7360" s="60"/>
      <c r="H7360" s="46"/>
      <c r="I7360" s="46"/>
      <c r="N7360" s="60"/>
    </row>
    <row r="7361" spans="2:14" x14ac:dyDescent="0.25">
      <c r="B7361" s="46"/>
      <c r="G7361" s="60"/>
      <c r="H7361" s="46"/>
      <c r="I7361" s="46"/>
      <c r="N7361" s="60"/>
    </row>
    <row r="7362" spans="2:14" x14ac:dyDescent="0.25">
      <c r="B7362" s="46"/>
      <c r="G7362" s="60"/>
      <c r="H7362" s="46"/>
      <c r="I7362" s="46"/>
      <c r="N7362" s="60"/>
    </row>
    <row r="7363" spans="2:14" x14ac:dyDescent="0.25">
      <c r="B7363" s="46"/>
      <c r="G7363" s="60"/>
      <c r="H7363" s="46"/>
      <c r="I7363" s="46"/>
      <c r="N7363" s="60"/>
    </row>
    <row r="7364" spans="2:14" x14ac:dyDescent="0.25">
      <c r="B7364" s="46"/>
      <c r="G7364" s="60"/>
      <c r="H7364" s="46"/>
      <c r="I7364" s="46"/>
      <c r="N7364" s="60"/>
    </row>
    <row r="7365" spans="2:14" x14ac:dyDescent="0.25">
      <c r="B7365" s="46"/>
      <c r="G7365" s="60"/>
      <c r="H7365" s="46"/>
      <c r="I7365" s="46"/>
      <c r="N7365" s="60"/>
    </row>
    <row r="7366" spans="2:14" x14ac:dyDescent="0.25">
      <c r="B7366" s="46"/>
      <c r="G7366" s="60"/>
      <c r="H7366" s="46"/>
      <c r="I7366" s="46"/>
      <c r="N7366" s="60"/>
    </row>
    <row r="7367" spans="2:14" x14ac:dyDescent="0.25">
      <c r="B7367" s="46"/>
      <c r="G7367" s="60"/>
      <c r="H7367" s="46"/>
      <c r="I7367" s="46"/>
      <c r="N7367" s="60"/>
    </row>
    <row r="7368" spans="2:14" x14ac:dyDescent="0.25">
      <c r="B7368" s="46"/>
      <c r="G7368" s="60"/>
      <c r="H7368" s="46"/>
      <c r="I7368" s="46"/>
      <c r="N7368" s="60"/>
    </row>
    <row r="7369" spans="2:14" x14ac:dyDescent="0.25">
      <c r="B7369" s="46"/>
      <c r="G7369" s="60"/>
      <c r="H7369" s="46"/>
      <c r="I7369" s="46"/>
      <c r="N7369" s="60"/>
    </row>
    <row r="7370" spans="2:14" x14ac:dyDescent="0.25">
      <c r="B7370" s="46"/>
      <c r="G7370" s="60"/>
      <c r="H7370" s="46"/>
      <c r="I7370" s="46"/>
      <c r="N7370" s="60"/>
    </row>
    <row r="7371" spans="2:14" x14ac:dyDescent="0.25">
      <c r="B7371" s="46"/>
      <c r="G7371" s="60"/>
      <c r="H7371" s="46"/>
      <c r="I7371" s="46"/>
      <c r="N7371" s="60"/>
    </row>
    <row r="7372" spans="2:14" x14ac:dyDescent="0.25">
      <c r="B7372" s="46"/>
      <c r="G7372" s="60"/>
      <c r="H7372" s="46"/>
      <c r="I7372" s="46"/>
      <c r="N7372" s="60"/>
    </row>
    <row r="7373" spans="2:14" x14ac:dyDescent="0.25">
      <c r="B7373" s="46"/>
      <c r="G7373" s="60"/>
      <c r="H7373" s="46"/>
      <c r="I7373" s="46"/>
      <c r="N7373" s="60"/>
    </row>
    <row r="7374" spans="2:14" x14ac:dyDescent="0.25">
      <c r="B7374" s="46"/>
      <c r="G7374" s="60"/>
      <c r="H7374" s="46"/>
      <c r="I7374" s="46"/>
      <c r="N7374" s="60"/>
    </row>
    <row r="7375" spans="2:14" x14ac:dyDescent="0.25">
      <c r="B7375" s="46"/>
      <c r="G7375" s="60"/>
      <c r="H7375" s="46"/>
      <c r="I7375" s="46"/>
      <c r="N7375" s="60"/>
    </row>
    <row r="7376" spans="2:14" x14ac:dyDescent="0.25">
      <c r="B7376" s="46"/>
      <c r="G7376" s="60"/>
      <c r="H7376" s="46"/>
      <c r="I7376" s="46"/>
      <c r="N7376" s="60"/>
    </row>
    <row r="7377" spans="2:14" x14ac:dyDescent="0.25">
      <c r="B7377" s="46"/>
      <c r="G7377" s="60"/>
      <c r="H7377" s="46"/>
      <c r="I7377" s="46"/>
      <c r="N7377" s="60"/>
    </row>
    <row r="7378" spans="2:14" x14ac:dyDescent="0.25">
      <c r="B7378" s="46"/>
      <c r="G7378" s="60"/>
      <c r="H7378" s="46"/>
      <c r="I7378" s="46"/>
      <c r="N7378" s="60"/>
    </row>
    <row r="7379" spans="2:14" x14ac:dyDescent="0.25">
      <c r="B7379" s="46"/>
      <c r="G7379" s="60"/>
      <c r="H7379" s="46"/>
      <c r="I7379" s="46"/>
      <c r="N7379" s="60"/>
    </row>
    <row r="7380" spans="2:14" x14ac:dyDescent="0.25">
      <c r="B7380" s="46"/>
      <c r="G7380" s="60"/>
      <c r="H7380" s="46"/>
      <c r="I7380" s="46"/>
      <c r="N7380" s="60"/>
    </row>
    <row r="7381" spans="2:14" x14ac:dyDescent="0.25">
      <c r="B7381" s="46"/>
      <c r="G7381" s="60"/>
      <c r="H7381" s="46"/>
      <c r="I7381" s="46"/>
      <c r="N7381" s="60"/>
    </row>
    <row r="7382" spans="2:14" x14ac:dyDescent="0.25">
      <c r="B7382" s="46"/>
      <c r="G7382" s="60"/>
      <c r="H7382" s="46"/>
      <c r="I7382" s="46"/>
      <c r="N7382" s="60"/>
    </row>
    <row r="7383" spans="2:14" x14ac:dyDescent="0.25">
      <c r="B7383" s="46"/>
      <c r="G7383" s="60"/>
      <c r="H7383" s="46"/>
      <c r="I7383" s="46"/>
      <c r="N7383" s="60"/>
    </row>
    <row r="7384" spans="2:14" x14ac:dyDescent="0.25">
      <c r="B7384" s="46"/>
      <c r="G7384" s="60"/>
      <c r="H7384" s="46"/>
      <c r="I7384" s="46"/>
      <c r="N7384" s="60"/>
    </row>
    <row r="7385" spans="2:14" x14ac:dyDescent="0.25">
      <c r="B7385" s="46"/>
      <c r="G7385" s="60"/>
      <c r="H7385" s="46"/>
      <c r="I7385" s="46"/>
      <c r="N7385" s="60"/>
    </row>
    <row r="7386" spans="2:14" x14ac:dyDescent="0.25">
      <c r="B7386" s="46"/>
      <c r="G7386" s="60"/>
      <c r="H7386" s="46"/>
      <c r="I7386" s="46"/>
      <c r="N7386" s="60"/>
    </row>
    <row r="7387" spans="2:14" x14ac:dyDescent="0.25">
      <c r="B7387" s="46"/>
      <c r="G7387" s="60"/>
      <c r="H7387" s="46"/>
      <c r="I7387" s="46"/>
      <c r="N7387" s="60"/>
    </row>
    <row r="7388" spans="2:14" x14ac:dyDescent="0.25">
      <c r="B7388" s="46"/>
      <c r="G7388" s="60"/>
      <c r="H7388" s="46"/>
      <c r="I7388" s="46"/>
      <c r="N7388" s="60"/>
    </row>
    <row r="7389" spans="2:14" x14ac:dyDescent="0.25">
      <c r="B7389" s="46"/>
      <c r="G7389" s="60"/>
      <c r="H7389" s="46"/>
      <c r="I7389" s="46"/>
      <c r="N7389" s="60"/>
    </row>
    <row r="7390" spans="2:14" x14ac:dyDescent="0.25">
      <c r="B7390" s="46"/>
      <c r="G7390" s="60"/>
      <c r="H7390" s="46"/>
      <c r="I7390" s="46"/>
      <c r="N7390" s="60"/>
    </row>
    <row r="7391" spans="2:14" x14ac:dyDescent="0.25">
      <c r="B7391" s="46"/>
      <c r="G7391" s="60"/>
      <c r="H7391" s="46"/>
      <c r="I7391" s="46"/>
      <c r="N7391" s="60"/>
    </row>
    <row r="7392" spans="2:14" x14ac:dyDescent="0.25">
      <c r="B7392" s="46"/>
      <c r="G7392" s="60"/>
      <c r="H7392" s="46"/>
      <c r="I7392" s="46"/>
      <c r="N7392" s="60"/>
    </row>
    <row r="7393" spans="2:14" x14ac:dyDescent="0.25">
      <c r="B7393" s="46"/>
      <c r="G7393" s="60"/>
      <c r="H7393" s="46"/>
      <c r="I7393" s="46"/>
      <c r="N7393" s="60"/>
    </row>
    <row r="7394" spans="2:14" x14ac:dyDescent="0.25">
      <c r="B7394" s="46"/>
      <c r="G7394" s="60"/>
      <c r="H7394" s="46"/>
      <c r="I7394" s="46"/>
      <c r="N7394" s="60"/>
    </row>
    <row r="7395" spans="2:14" x14ac:dyDescent="0.25">
      <c r="B7395" s="46"/>
      <c r="G7395" s="60"/>
      <c r="H7395" s="46"/>
      <c r="I7395" s="46"/>
      <c r="N7395" s="60"/>
    </row>
    <row r="7396" spans="2:14" x14ac:dyDescent="0.25">
      <c r="B7396" s="46"/>
      <c r="G7396" s="60"/>
      <c r="H7396" s="46"/>
      <c r="I7396" s="46"/>
      <c r="N7396" s="60"/>
    </row>
    <row r="7397" spans="2:14" x14ac:dyDescent="0.25">
      <c r="B7397" s="46"/>
      <c r="G7397" s="60"/>
      <c r="H7397" s="46"/>
      <c r="I7397" s="46"/>
      <c r="N7397" s="60"/>
    </row>
    <row r="7398" spans="2:14" x14ac:dyDescent="0.25">
      <c r="B7398" s="46"/>
      <c r="G7398" s="60"/>
      <c r="H7398" s="46"/>
      <c r="I7398" s="46"/>
      <c r="N7398" s="60"/>
    </row>
    <row r="7399" spans="2:14" x14ac:dyDescent="0.25">
      <c r="B7399" s="46"/>
      <c r="G7399" s="60"/>
      <c r="H7399" s="46"/>
      <c r="I7399" s="46"/>
      <c r="N7399" s="60"/>
    </row>
    <row r="7400" spans="2:14" x14ac:dyDescent="0.25">
      <c r="B7400" s="46"/>
      <c r="G7400" s="60"/>
      <c r="H7400" s="46"/>
      <c r="I7400" s="46"/>
      <c r="N7400" s="60"/>
    </row>
    <row r="7401" spans="2:14" x14ac:dyDescent="0.25">
      <c r="B7401" s="46"/>
      <c r="G7401" s="60"/>
      <c r="H7401" s="46"/>
      <c r="I7401" s="46"/>
      <c r="N7401" s="60"/>
    </row>
    <row r="7402" spans="2:14" x14ac:dyDescent="0.25">
      <c r="B7402" s="46"/>
      <c r="G7402" s="60"/>
      <c r="H7402" s="46"/>
      <c r="I7402" s="46"/>
      <c r="N7402" s="60"/>
    </row>
    <row r="7403" spans="2:14" x14ac:dyDescent="0.25">
      <c r="B7403" s="46"/>
      <c r="G7403" s="60"/>
      <c r="H7403" s="46"/>
      <c r="I7403" s="46"/>
      <c r="N7403" s="60"/>
    </row>
    <row r="7404" spans="2:14" x14ac:dyDescent="0.25">
      <c r="B7404" s="46"/>
      <c r="G7404" s="60"/>
      <c r="H7404" s="46"/>
      <c r="I7404" s="46"/>
      <c r="N7404" s="60"/>
    </row>
    <row r="7405" spans="2:14" x14ac:dyDescent="0.25">
      <c r="B7405" s="46"/>
      <c r="G7405" s="60"/>
      <c r="H7405" s="46"/>
      <c r="I7405" s="46"/>
      <c r="N7405" s="60"/>
    </row>
    <row r="7406" spans="2:14" x14ac:dyDescent="0.25">
      <c r="B7406" s="46"/>
      <c r="G7406" s="60"/>
      <c r="H7406" s="46"/>
      <c r="I7406" s="46"/>
      <c r="N7406" s="60"/>
    </row>
    <row r="7407" spans="2:14" x14ac:dyDescent="0.25">
      <c r="B7407" s="46"/>
      <c r="G7407" s="60"/>
      <c r="H7407" s="46"/>
      <c r="I7407" s="46"/>
      <c r="N7407" s="60"/>
    </row>
    <row r="7408" spans="2:14" x14ac:dyDescent="0.25">
      <c r="B7408" s="46"/>
      <c r="G7408" s="60"/>
      <c r="H7408" s="46"/>
      <c r="I7408" s="46"/>
      <c r="N7408" s="60"/>
    </row>
    <row r="7409" spans="2:14" x14ac:dyDescent="0.25">
      <c r="B7409" s="46"/>
      <c r="G7409" s="60"/>
      <c r="H7409" s="46"/>
      <c r="I7409" s="46"/>
      <c r="N7409" s="60"/>
    </row>
    <row r="7410" spans="2:14" x14ac:dyDescent="0.25">
      <c r="B7410" s="46"/>
      <c r="G7410" s="60"/>
      <c r="H7410" s="46"/>
      <c r="I7410" s="46"/>
      <c r="N7410" s="60"/>
    </row>
    <row r="7411" spans="2:14" x14ac:dyDescent="0.25">
      <c r="B7411" s="46"/>
      <c r="G7411" s="60"/>
      <c r="H7411" s="46"/>
      <c r="I7411" s="46"/>
      <c r="N7411" s="60"/>
    </row>
    <row r="7412" spans="2:14" x14ac:dyDescent="0.25">
      <c r="B7412" s="46"/>
      <c r="G7412" s="60"/>
      <c r="H7412" s="46"/>
      <c r="I7412" s="46"/>
      <c r="N7412" s="60"/>
    </row>
    <row r="7413" spans="2:14" x14ac:dyDescent="0.25">
      <c r="B7413" s="46"/>
      <c r="G7413" s="60"/>
      <c r="H7413" s="46"/>
      <c r="I7413" s="46"/>
      <c r="N7413" s="60"/>
    </row>
    <row r="7414" spans="2:14" x14ac:dyDescent="0.25">
      <c r="B7414" s="46"/>
      <c r="G7414" s="60"/>
      <c r="H7414" s="46"/>
      <c r="I7414" s="46"/>
      <c r="N7414" s="60"/>
    </row>
    <row r="7415" spans="2:14" x14ac:dyDescent="0.25">
      <c r="B7415" s="46"/>
      <c r="G7415" s="60"/>
      <c r="H7415" s="46"/>
      <c r="I7415" s="46"/>
      <c r="N7415" s="60"/>
    </row>
    <row r="7416" spans="2:14" x14ac:dyDescent="0.25">
      <c r="B7416" s="46"/>
      <c r="G7416" s="60"/>
      <c r="H7416" s="46"/>
      <c r="I7416" s="46"/>
      <c r="N7416" s="60"/>
    </row>
    <row r="7417" spans="2:14" x14ac:dyDescent="0.25">
      <c r="B7417" s="46"/>
      <c r="G7417" s="60"/>
      <c r="H7417" s="46"/>
      <c r="I7417" s="46"/>
      <c r="N7417" s="60"/>
    </row>
    <row r="7418" spans="2:14" x14ac:dyDescent="0.25">
      <c r="B7418" s="46"/>
      <c r="G7418" s="60"/>
      <c r="H7418" s="46"/>
      <c r="I7418" s="46"/>
      <c r="N7418" s="60"/>
    </row>
    <row r="7419" spans="2:14" x14ac:dyDescent="0.25">
      <c r="B7419" s="46"/>
      <c r="G7419" s="60"/>
      <c r="H7419" s="46"/>
      <c r="I7419" s="46"/>
      <c r="N7419" s="60"/>
    </row>
    <row r="7420" spans="2:14" x14ac:dyDescent="0.25">
      <c r="B7420" s="46"/>
      <c r="G7420" s="60"/>
      <c r="H7420" s="46"/>
      <c r="I7420" s="46"/>
      <c r="N7420" s="60"/>
    </row>
    <row r="7421" spans="2:14" x14ac:dyDescent="0.25">
      <c r="B7421" s="46"/>
      <c r="G7421" s="60"/>
      <c r="H7421" s="46"/>
      <c r="I7421" s="46"/>
      <c r="N7421" s="60"/>
    </row>
    <row r="7422" spans="2:14" x14ac:dyDescent="0.25">
      <c r="B7422" s="46"/>
      <c r="G7422" s="60"/>
      <c r="H7422" s="46"/>
      <c r="I7422" s="46"/>
      <c r="N7422" s="60"/>
    </row>
    <row r="7423" spans="2:14" x14ac:dyDescent="0.25">
      <c r="B7423" s="46"/>
      <c r="G7423" s="60"/>
      <c r="H7423" s="46"/>
      <c r="I7423" s="46"/>
      <c r="N7423" s="60"/>
    </row>
    <row r="7424" spans="2:14" x14ac:dyDescent="0.25">
      <c r="B7424" s="46"/>
      <c r="G7424" s="60"/>
      <c r="H7424" s="46"/>
      <c r="I7424" s="46"/>
      <c r="N7424" s="60"/>
    </row>
    <row r="7425" spans="2:14" x14ac:dyDescent="0.25">
      <c r="B7425" s="46"/>
      <c r="G7425" s="60"/>
      <c r="H7425" s="46"/>
      <c r="I7425" s="46"/>
      <c r="N7425" s="60"/>
    </row>
    <row r="7426" spans="2:14" x14ac:dyDescent="0.25">
      <c r="B7426" s="46"/>
      <c r="G7426" s="60"/>
      <c r="H7426" s="46"/>
      <c r="I7426" s="46"/>
      <c r="N7426" s="60"/>
    </row>
    <row r="7427" spans="2:14" x14ac:dyDescent="0.25">
      <c r="B7427" s="46"/>
      <c r="G7427" s="60"/>
      <c r="H7427" s="46"/>
      <c r="I7427" s="46"/>
      <c r="N7427" s="60"/>
    </row>
    <row r="7428" spans="2:14" x14ac:dyDescent="0.25">
      <c r="B7428" s="46"/>
      <c r="G7428" s="60"/>
      <c r="H7428" s="46"/>
      <c r="I7428" s="46"/>
      <c r="N7428" s="60"/>
    </row>
    <row r="7429" spans="2:14" x14ac:dyDescent="0.25">
      <c r="B7429" s="46"/>
      <c r="G7429" s="60"/>
      <c r="H7429" s="46"/>
      <c r="I7429" s="46"/>
      <c r="N7429" s="60"/>
    </row>
    <row r="7430" spans="2:14" x14ac:dyDescent="0.25">
      <c r="B7430" s="46"/>
      <c r="G7430" s="60"/>
      <c r="H7430" s="46"/>
      <c r="I7430" s="46"/>
      <c r="N7430" s="60"/>
    </row>
    <row r="7431" spans="2:14" x14ac:dyDescent="0.25">
      <c r="B7431" s="46"/>
      <c r="G7431" s="60"/>
      <c r="H7431" s="46"/>
      <c r="I7431" s="46"/>
      <c r="N7431" s="60"/>
    </row>
    <row r="7432" spans="2:14" x14ac:dyDescent="0.25">
      <c r="B7432" s="46"/>
      <c r="G7432" s="60"/>
      <c r="H7432" s="46"/>
      <c r="I7432" s="46"/>
      <c r="N7432" s="60"/>
    </row>
    <row r="7433" spans="2:14" x14ac:dyDescent="0.25">
      <c r="B7433" s="46"/>
      <c r="G7433" s="60"/>
      <c r="H7433" s="46"/>
      <c r="I7433" s="46"/>
      <c r="N7433" s="60"/>
    </row>
    <row r="7434" spans="2:14" x14ac:dyDescent="0.25">
      <c r="B7434" s="46"/>
      <c r="G7434" s="60"/>
      <c r="H7434" s="46"/>
      <c r="I7434" s="46"/>
      <c r="N7434" s="60"/>
    </row>
    <row r="7435" spans="2:14" x14ac:dyDescent="0.25">
      <c r="B7435" s="46"/>
      <c r="G7435" s="60"/>
      <c r="H7435" s="46"/>
      <c r="I7435" s="46"/>
      <c r="N7435" s="60"/>
    </row>
    <row r="7436" spans="2:14" x14ac:dyDescent="0.25">
      <c r="B7436" s="46"/>
      <c r="G7436" s="60"/>
      <c r="H7436" s="46"/>
      <c r="I7436" s="46"/>
      <c r="N7436" s="60"/>
    </row>
    <row r="7437" spans="2:14" x14ac:dyDescent="0.25">
      <c r="B7437" s="46"/>
      <c r="G7437" s="60"/>
      <c r="H7437" s="46"/>
      <c r="I7437" s="46"/>
      <c r="N7437" s="60"/>
    </row>
    <row r="7438" spans="2:14" x14ac:dyDescent="0.25">
      <c r="B7438" s="46"/>
      <c r="G7438" s="60"/>
      <c r="H7438" s="46"/>
      <c r="I7438" s="46"/>
      <c r="N7438" s="60"/>
    </row>
    <row r="7439" spans="2:14" x14ac:dyDescent="0.25">
      <c r="B7439" s="46"/>
      <c r="G7439" s="60"/>
      <c r="H7439" s="46"/>
      <c r="I7439" s="46"/>
      <c r="N7439" s="60"/>
    </row>
    <row r="7440" spans="2:14" x14ac:dyDescent="0.25">
      <c r="B7440" s="46"/>
      <c r="G7440" s="60"/>
      <c r="H7440" s="46"/>
      <c r="I7440" s="46"/>
      <c r="N7440" s="60"/>
    </row>
    <row r="7441" spans="2:14" x14ac:dyDescent="0.25">
      <c r="B7441" s="46"/>
      <c r="G7441" s="60"/>
      <c r="H7441" s="46"/>
      <c r="I7441" s="46"/>
      <c r="N7441" s="60"/>
    </row>
    <row r="7442" spans="2:14" x14ac:dyDescent="0.25">
      <c r="B7442" s="46"/>
      <c r="G7442" s="60"/>
      <c r="H7442" s="46"/>
      <c r="I7442" s="46"/>
      <c r="N7442" s="60"/>
    </row>
    <row r="7443" spans="2:14" x14ac:dyDescent="0.25">
      <c r="B7443" s="46"/>
      <c r="G7443" s="60"/>
      <c r="H7443" s="46"/>
      <c r="I7443" s="46"/>
      <c r="N7443" s="60"/>
    </row>
    <row r="7444" spans="2:14" x14ac:dyDescent="0.25">
      <c r="B7444" s="46"/>
      <c r="G7444" s="60"/>
      <c r="H7444" s="46"/>
      <c r="I7444" s="46"/>
      <c r="N7444" s="60"/>
    </row>
    <row r="7445" spans="2:14" x14ac:dyDescent="0.25">
      <c r="B7445" s="46"/>
      <c r="G7445" s="60"/>
      <c r="H7445" s="46"/>
      <c r="I7445" s="46"/>
      <c r="N7445" s="60"/>
    </row>
    <row r="7446" spans="2:14" x14ac:dyDescent="0.25">
      <c r="B7446" s="46"/>
      <c r="G7446" s="60"/>
      <c r="H7446" s="46"/>
      <c r="I7446" s="46"/>
      <c r="N7446" s="60"/>
    </row>
    <row r="7447" spans="2:14" x14ac:dyDescent="0.25">
      <c r="B7447" s="46"/>
      <c r="G7447" s="60"/>
      <c r="H7447" s="46"/>
      <c r="I7447" s="46"/>
      <c r="N7447" s="60"/>
    </row>
    <row r="7448" spans="2:14" x14ac:dyDescent="0.25">
      <c r="B7448" s="46"/>
      <c r="G7448" s="60"/>
      <c r="H7448" s="46"/>
      <c r="I7448" s="46"/>
      <c r="N7448" s="60"/>
    </row>
    <row r="7449" spans="2:14" x14ac:dyDescent="0.25">
      <c r="B7449" s="46"/>
      <c r="G7449" s="60"/>
      <c r="H7449" s="46"/>
      <c r="I7449" s="46"/>
      <c r="N7449" s="60"/>
    </row>
    <row r="7450" spans="2:14" x14ac:dyDescent="0.25">
      <c r="B7450" s="46"/>
      <c r="G7450" s="60"/>
      <c r="H7450" s="46"/>
      <c r="I7450" s="46"/>
      <c r="N7450" s="60"/>
    </row>
    <row r="7451" spans="2:14" x14ac:dyDescent="0.25">
      <c r="B7451" s="46"/>
      <c r="G7451" s="60"/>
      <c r="H7451" s="46"/>
      <c r="I7451" s="46"/>
      <c r="N7451" s="60"/>
    </row>
    <row r="7452" spans="2:14" x14ac:dyDescent="0.25">
      <c r="B7452" s="46"/>
      <c r="G7452" s="60"/>
      <c r="H7452" s="46"/>
      <c r="I7452" s="46"/>
      <c r="N7452" s="60"/>
    </row>
    <row r="7453" spans="2:14" x14ac:dyDescent="0.25">
      <c r="B7453" s="46"/>
      <c r="G7453" s="60"/>
      <c r="H7453" s="46"/>
      <c r="I7453" s="46"/>
      <c r="N7453" s="60"/>
    </row>
    <row r="7454" spans="2:14" x14ac:dyDescent="0.25">
      <c r="B7454" s="46"/>
      <c r="G7454" s="60"/>
      <c r="H7454" s="46"/>
      <c r="I7454" s="46"/>
      <c r="N7454" s="60"/>
    </row>
    <row r="7455" spans="2:14" x14ac:dyDescent="0.25">
      <c r="B7455" s="46"/>
      <c r="G7455" s="60"/>
      <c r="H7455" s="46"/>
      <c r="I7455" s="46"/>
      <c r="N7455" s="60"/>
    </row>
    <row r="7456" spans="2:14" x14ac:dyDescent="0.25">
      <c r="B7456" s="46"/>
      <c r="G7456" s="60"/>
      <c r="H7456" s="46"/>
      <c r="I7456" s="46"/>
      <c r="N7456" s="60"/>
    </row>
    <row r="7457" spans="2:14" x14ac:dyDescent="0.25">
      <c r="B7457" s="46"/>
      <c r="G7457" s="60"/>
      <c r="H7457" s="46"/>
      <c r="I7457" s="46"/>
      <c r="N7457" s="60"/>
    </row>
    <row r="7458" spans="2:14" x14ac:dyDescent="0.25">
      <c r="B7458" s="46"/>
      <c r="G7458" s="60"/>
      <c r="H7458" s="46"/>
      <c r="I7458" s="46"/>
      <c r="N7458" s="60"/>
    </row>
    <row r="7459" spans="2:14" x14ac:dyDescent="0.25">
      <c r="B7459" s="46"/>
      <c r="G7459" s="60"/>
      <c r="H7459" s="46"/>
      <c r="I7459" s="46"/>
      <c r="N7459" s="60"/>
    </row>
    <row r="7460" spans="2:14" x14ac:dyDescent="0.25">
      <c r="B7460" s="46"/>
      <c r="G7460" s="60"/>
      <c r="H7460" s="46"/>
      <c r="I7460" s="46"/>
      <c r="N7460" s="60"/>
    </row>
    <row r="7461" spans="2:14" x14ac:dyDescent="0.25">
      <c r="B7461" s="46"/>
      <c r="G7461" s="60"/>
      <c r="H7461" s="46"/>
      <c r="I7461" s="46"/>
      <c r="N7461" s="60"/>
    </row>
    <row r="7462" spans="2:14" x14ac:dyDescent="0.25">
      <c r="B7462" s="46"/>
      <c r="G7462" s="60"/>
      <c r="H7462" s="46"/>
      <c r="I7462" s="46"/>
      <c r="N7462" s="60"/>
    </row>
    <row r="7463" spans="2:14" x14ac:dyDescent="0.25">
      <c r="B7463" s="46"/>
      <c r="G7463" s="60"/>
      <c r="H7463" s="46"/>
      <c r="I7463" s="46"/>
      <c r="N7463" s="60"/>
    </row>
    <row r="7464" spans="2:14" x14ac:dyDescent="0.25">
      <c r="B7464" s="46"/>
      <c r="G7464" s="60"/>
      <c r="H7464" s="46"/>
      <c r="I7464" s="46"/>
      <c r="N7464" s="60"/>
    </row>
    <row r="7465" spans="2:14" x14ac:dyDescent="0.25">
      <c r="B7465" s="46"/>
      <c r="G7465" s="60"/>
      <c r="H7465" s="46"/>
      <c r="I7465" s="46"/>
      <c r="N7465" s="60"/>
    </row>
    <row r="7466" spans="2:14" x14ac:dyDescent="0.25">
      <c r="B7466" s="46"/>
      <c r="G7466" s="60"/>
      <c r="H7466" s="46"/>
      <c r="I7466" s="46"/>
      <c r="N7466" s="60"/>
    </row>
    <row r="7467" spans="2:14" x14ac:dyDescent="0.25">
      <c r="B7467" s="46"/>
      <c r="G7467" s="60"/>
      <c r="H7467" s="46"/>
      <c r="I7467" s="46"/>
      <c r="N7467" s="60"/>
    </row>
    <row r="7468" spans="2:14" x14ac:dyDescent="0.25">
      <c r="B7468" s="46"/>
      <c r="G7468" s="60"/>
      <c r="H7468" s="46"/>
      <c r="I7468" s="46"/>
      <c r="N7468" s="60"/>
    </row>
    <row r="7469" spans="2:14" x14ac:dyDescent="0.25">
      <c r="B7469" s="46"/>
      <c r="G7469" s="60"/>
      <c r="H7469" s="46"/>
      <c r="I7469" s="46"/>
      <c r="N7469" s="60"/>
    </row>
    <row r="7470" spans="2:14" x14ac:dyDescent="0.25">
      <c r="B7470" s="46"/>
      <c r="G7470" s="60"/>
      <c r="H7470" s="46"/>
      <c r="I7470" s="46"/>
      <c r="N7470" s="60"/>
    </row>
    <row r="7471" spans="2:14" x14ac:dyDescent="0.25">
      <c r="B7471" s="46"/>
      <c r="G7471" s="60"/>
      <c r="H7471" s="46"/>
      <c r="I7471" s="46"/>
      <c r="N7471" s="60"/>
    </row>
    <row r="7472" spans="2:14" x14ac:dyDescent="0.25">
      <c r="B7472" s="46"/>
      <c r="G7472" s="60"/>
      <c r="H7472" s="46"/>
      <c r="I7472" s="46"/>
      <c r="N7472" s="60"/>
    </row>
    <row r="7473" spans="2:14" x14ac:dyDescent="0.25">
      <c r="B7473" s="46"/>
      <c r="G7473" s="60"/>
      <c r="H7473" s="46"/>
      <c r="I7473" s="46"/>
      <c r="N7473" s="60"/>
    </row>
    <row r="7474" spans="2:14" x14ac:dyDescent="0.25">
      <c r="B7474" s="46"/>
      <c r="G7474" s="60"/>
      <c r="H7474" s="46"/>
      <c r="I7474" s="46"/>
      <c r="N7474" s="60"/>
    </row>
    <row r="7475" spans="2:14" x14ac:dyDescent="0.25">
      <c r="B7475" s="46"/>
      <c r="G7475" s="60"/>
      <c r="H7475" s="46"/>
      <c r="I7475" s="46"/>
      <c r="N7475" s="60"/>
    </row>
    <row r="7476" spans="2:14" x14ac:dyDescent="0.25">
      <c r="B7476" s="46"/>
      <c r="G7476" s="60"/>
      <c r="H7476" s="46"/>
      <c r="I7476" s="46"/>
      <c r="N7476" s="60"/>
    </row>
    <row r="7477" spans="2:14" x14ac:dyDescent="0.25">
      <c r="B7477" s="46"/>
      <c r="G7477" s="60"/>
      <c r="H7477" s="46"/>
      <c r="I7477" s="46"/>
      <c r="N7477" s="60"/>
    </row>
    <row r="7478" spans="2:14" x14ac:dyDescent="0.25">
      <c r="B7478" s="46"/>
      <c r="G7478" s="60"/>
      <c r="H7478" s="46"/>
      <c r="I7478" s="46"/>
      <c r="N7478" s="60"/>
    </row>
    <row r="7479" spans="2:14" x14ac:dyDescent="0.25">
      <c r="B7479" s="46"/>
      <c r="G7479" s="60"/>
      <c r="H7479" s="46"/>
      <c r="I7479" s="46"/>
      <c r="N7479" s="60"/>
    </row>
    <row r="7480" spans="2:14" x14ac:dyDescent="0.25">
      <c r="B7480" s="46"/>
      <c r="G7480" s="60"/>
      <c r="H7480" s="46"/>
      <c r="I7480" s="46"/>
      <c r="N7480" s="60"/>
    </row>
    <row r="7481" spans="2:14" x14ac:dyDescent="0.25">
      <c r="B7481" s="46"/>
      <c r="G7481" s="60"/>
      <c r="H7481" s="46"/>
      <c r="I7481" s="46"/>
      <c r="N7481" s="60"/>
    </row>
    <row r="7482" spans="2:14" x14ac:dyDescent="0.25">
      <c r="B7482" s="46"/>
      <c r="G7482" s="60"/>
      <c r="H7482" s="46"/>
      <c r="I7482" s="46"/>
      <c r="N7482" s="60"/>
    </row>
    <row r="7483" spans="2:14" x14ac:dyDescent="0.25">
      <c r="B7483" s="46"/>
      <c r="G7483" s="60"/>
      <c r="H7483" s="46"/>
      <c r="I7483" s="46"/>
      <c r="N7483" s="60"/>
    </row>
    <row r="7484" spans="2:14" x14ac:dyDescent="0.25">
      <c r="B7484" s="46"/>
      <c r="G7484" s="60"/>
      <c r="H7484" s="46"/>
      <c r="I7484" s="46"/>
      <c r="N7484" s="60"/>
    </row>
    <row r="7485" spans="2:14" x14ac:dyDescent="0.25">
      <c r="B7485" s="46"/>
      <c r="G7485" s="60"/>
      <c r="H7485" s="46"/>
      <c r="I7485" s="46"/>
      <c r="N7485" s="60"/>
    </row>
    <row r="7486" spans="2:14" x14ac:dyDescent="0.25">
      <c r="B7486" s="46"/>
      <c r="G7486" s="60"/>
      <c r="H7486" s="46"/>
      <c r="I7486" s="46"/>
      <c r="N7486" s="60"/>
    </row>
    <row r="7487" spans="2:14" x14ac:dyDescent="0.25">
      <c r="B7487" s="46"/>
      <c r="G7487" s="60"/>
      <c r="H7487" s="46"/>
      <c r="I7487" s="46"/>
      <c r="N7487" s="60"/>
    </row>
    <row r="7488" spans="2:14" x14ac:dyDescent="0.25">
      <c r="B7488" s="46"/>
      <c r="G7488" s="60"/>
      <c r="H7488" s="46"/>
      <c r="I7488" s="46"/>
      <c r="N7488" s="60"/>
    </row>
    <row r="7489" spans="2:14" x14ac:dyDescent="0.25">
      <c r="B7489" s="46"/>
      <c r="G7489" s="60"/>
      <c r="H7489" s="46"/>
      <c r="I7489" s="46"/>
      <c r="N7489" s="60"/>
    </row>
    <row r="7490" spans="2:14" x14ac:dyDescent="0.25">
      <c r="B7490" s="46"/>
      <c r="G7490" s="60"/>
      <c r="H7490" s="46"/>
      <c r="I7490" s="46"/>
      <c r="N7490" s="60"/>
    </row>
    <row r="7491" spans="2:14" x14ac:dyDescent="0.25">
      <c r="B7491" s="46"/>
      <c r="G7491" s="60"/>
      <c r="H7491" s="46"/>
      <c r="I7491" s="46"/>
      <c r="N7491" s="60"/>
    </row>
    <row r="7492" spans="2:14" x14ac:dyDescent="0.25">
      <c r="B7492" s="46"/>
      <c r="G7492" s="60"/>
      <c r="H7492" s="46"/>
      <c r="I7492" s="46"/>
      <c r="N7492" s="60"/>
    </row>
    <row r="7493" spans="2:14" x14ac:dyDescent="0.25">
      <c r="B7493" s="46"/>
      <c r="G7493" s="60"/>
      <c r="H7493" s="46"/>
      <c r="I7493" s="46"/>
      <c r="N7493" s="60"/>
    </row>
    <row r="7494" spans="2:14" x14ac:dyDescent="0.25">
      <c r="B7494" s="46"/>
      <c r="G7494" s="60"/>
      <c r="H7494" s="46"/>
      <c r="I7494" s="46"/>
      <c r="N7494" s="60"/>
    </row>
    <row r="7495" spans="2:14" x14ac:dyDescent="0.25">
      <c r="B7495" s="46"/>
      <c r="G7495" s="60"/>
      <c r="H7495" s="46"/>
      <c r="I7495" s="46"/>
      <c r="N7495" s="60"/>
    </row>
    <row r="7496" spans="2:14" x14ac:dyDescent="0.25">
      <c r="B7496" s="46"/>
      <c r="G7496" s="60"/>
      <c r="H7496" s="46"/>
      <c r="I7496" s="46"/>
      <c r="N7496" s="60"/>
    </row>
    <row r="7497" spans="2:14" x14ac:dyDescent="0.25">
      <c r="B7497" s="46"/>
      <c r="G7497" s="60"/>
      <c r="H7497" s="46"/>
      <c r="I7497" s="46"/>
      <c r="N7497" s="60"/>
    </row>
    <row r="7498" spans="2:14" x14ac:dyDescent="0.25">
      <c r="B7498" s="46"/>
      <c r="G7498" s="60"/>
      <c r="H7498" s="46"/>
      <c r="I7498" s="46"/>
      <c r="N7498" s="60"/>
    </row>
    <row r="7499" spans="2:14" x14ac:dyDescent="0.25">
      <c r="B7499" s="46"/>
      <c r="G7499" s="60"/>
      <c r="H7499" s="46"/>
      <c r="I7499" s="46"/>
      <c r="N7499" s="60"/>
    </row>
    <row r="7500" spans="2:14" x14ac:dyDescent="0.25">
      <c r="B7500" s="46"/>
      <c r="G7500" s="60"/>
      <c r="H7500" s="46"/>
      <c r="I7500" s="46"/>
      <c r="N7500" s="60"/>
    </row>
    <row r="7501" spans="2:14" x14ac:dyDescent="0.25">
      <c r="B7501" s="46"/>
      <c r="G7501" s="60"/>
      <c r="H7501" s="46"/>
      <c r="I7501" s="46"/>
      <c r="N7501" s="60"/>
    </row>
    <row r="7502" spans="2:14" x14ac:dyDescent="0.25">
      <c r="B7502" s="46"/>
      <c r="G7502" s="60"/>
      <c r="H7502" s="46"/>
      <c r="I7502" s="46"/>
      <c r="N7502" s="60"/>
    </row>
    <row r="7503" spans="2:14" x14ac:dyDescent="0.25">
      <c r="B7503" s="46"/>
      <c r="G7503" s="60"/>
      <c r="H7503" s="46"/>
      <c r="I7503" s="46"/>
      <c r="N7503" s="60"/>
    </row>
    <row r="7504" spans="2:14" x14ac:dyDescent="0.25">
      <c r="B7504" s="46"/>
      <c r="G7504" s="60"/>
      <c r="H7504" s="46"/>
      <c r="I7504" s="46"/>
      <c r="N7504" s="60"/>
    </row>
    <row r="7505" spans="2:14" x14ac:dyDescent="0.25">
      <c r="B7505" s="46"/>
      <c r="G7505" s="60"/>
      <c r="H7505" s="46"/>
      <c r="I7505" s="46"/>
      <c r="N7505" s="60"/>
    </row>
    <row r="7506" spans="2:14" x14ac:dyDescent="0.25">
      <c r="B7506" s="46"/>
      <c r="G7506" s="60"/>
      <c r="H7506" s="46"/>
      <c r="I7506" s="46"/>
      <c r="N7506" s="60"/>
    </row>
    <row r="7507" spans="2:14" x14ac:dyDescent="0.25">
      <c r="B7507" s="46"/>
      <c r="G7507" s="60"/>
      <c r="H7507" s="46"/>
      <c r="I7507" s="46"/>
      <c r="N7507" s="60"/>
    </row>
    <row r="7508" spans="2:14" x14ac:dyDescent="0.25">
      <c r="B7508" s="46"/>
      <c r="G7508" s="60"/>
      <c r="H7508" s="46"/>
      <c r="I7508" s="46"/>
      <c r="N7508" s="60"/>
    </row>
    <row r="7509" spans="2:14" x14ac:dyDescent="0.25">
      <c r="B7509" s="46"/>
      <c r="G7509" s="60"/>
      <c r="H7509" s="46"/>
      <c r="I7509" s="46"/>
      <c r="N7509" s="60"/>
    </row>
    <row r="7510" spans="2:14" x14ac:dyDescent="0.25">
      <c r="B7510" s="46"/>
      <c r="G7510" s="60"/>
      <c r="H7510" s="46"/>
      <c r="I7510" s="46"/>
      <c r="N7510" s="60"/>
    </row>
    <row r="7511" spans="2:14" x14ac:dyDescent="0.25">
      <c r="B7511" s="46"/>
      <c r="G7511" s="60"/>
      <c r="H7511" s="46"/>
      <c r="I7511" s="46"/>
      <c r="N7511" s="60"/>
    </row>
    <row r="7512" spans="2:14" x14ac:dyDescent="0.25">
      <c r="B7512" s="46"/>
      <c r="G7512" s="60"/>
      <c r="H7512" s="46"/>
      <c r="I7512" s="46"/>
      <c r="N7512" s="60"/>
    </row>
    <row r="7513" spans="2:14" x14ac:dyDescent="0.25">
      <c r="B7513" s="46"/>
      <c r="G7513" s="60"/>
      <c r="H7513" s="46"/>
      <c r="I7513" s="46"/>
      <c r="N7513" s="60"/>
    </row>
    <row r="7514" spans="2:14" x14ac:dyDescent="0.25">
      <c r="B7514" s="46"/>
      <c r="G7514" s="60"/>
      <c r="H7514" s="46"/>
      <c r="I7514" s="46"/>
      <c r="N7514" s="60"/>
    </row>
    <row r="7515" spans="2:14" x14ac:dyDescent="0.25">
      <c r="B7515" s="46"/>
      <c r="G7515" s="60"/>
      <c r="H7515" s="46"/>
      <c r="I7515" s="46"/>
      <c r="N7515" s="60"/>
    </row>
    <row r="7516" spans="2:14" x14ac:dyDescent="0.25">
      <c r="B7516" s="46"/>
      <c r="G7516" s="60"/>
      <c r="H7516" s="46"/>
      <c r="I7516" s="46"/>
      <c r="N7516" s="60"/>
    </row>
    <row r="7517" spans="2:14" x14ac:dyDescent="0.25">
      <c r="B7517" s="46"/>
      <c r="G7517" s="60"/>
      <c r="H7517" s="46"/>
      <c r="I7517" s="46"/>
      <c r="N7517" s="60"/>
    </row>
    <row r="7518" spans="2:14" x14ac:dyDescent="0.25">
      <c r="B7518" s="46"/>
      <c r="G7518" s="60"/>
      <c r="H7518" s="46"/>
      <c r="I7518" s="46"/>
      <c r="N7518" s="60"/>
    </row>
    <row r="7519" spans="2:14" x14ac:dyDescent="0.25">
      <c r="B7519" s="46"/>
      <c r="G7519" s="60"/>
      <c r="H7519" s="46"/>
      <c r="I7519" s="46"/>
      <c r="N7519" s="60"/>
    </row>
    <row r="7520" spans="2:14" x14ac:dyDescent="0.25">
      <c r="B7520" s="46"/>
      <c r="G7520" s="60"/>
      <c r="H7520" s="46"/>
      <c r="I7520" s="46"/>
      <c r="N7520" s="60"/>
    </row>
    <row r="7521" spans="2:14" x14ac:dyDescent="0.25">
      <c r="B7521" s="46"/>
      <c r="G7521" s="60"/>
      <c r="H7521" s="46"/>
      <c r="I7521" s="46"/>
      <c r="N7521" s="60"/>
    </row>
    <row r="7522" spans="2:14" x14ac:dyDescent="0.25">
      <c r="B7522" s="46"/>
      <c r="G7522" s="60"/>
      <c r="H7522" s="46"/>
      <c r="I7522" s="46"/>
      <c r="N7522" s="60"/>
    </row>
    <row r="7523" spans="2:14" x14ac:dyDescent="0.25">
      <c r="B7523" s="46"/>
      <c r="G7523" s="60"/>
      <c r="H7523" s="46"/>
      <c r="I7523" s="46"/>
      <c r="N7523" s="60"/>
    </row>
    <row r="7524" spans="2:14" x14ac:dyDescent="0.25">
      <c r="B7524" s="46"/>
      <c r="G7524" s="60"/>
      <c r="H7524" s="46"/>
      <c r="I7524" s="46"/>
      <c r="N7524" s="60"/>
    </row>
    <row r="7525" spans="2:14" x14ac:dyDescent="0.25">
      <c r="B7525" s="46"/>
      <c r="G7525" s="60"/>
      <c r="H7525" s="46"/>
      <c r="I7525" s="46"/>
      <c r="N7525" s="60"/>
    </row>
    <row r="7526" spans="2:14" x14ac:dyDescent="0.25">
      <c r="B7526" s="46"/>
      <c r="G7526" s="60"/>
      <c r="H7526" s="46"/>
      <c r="I7526" s="46"/>
      <c r="N7526" s="60"/>
    </row>
    <row r="7527" spans="2:14" x14ac:dyDescent="0.25">
      <c r="B7527" s="46"/>
      <c r="G7527" s="60"/>
      <c r="H7527" s="46"/>
      <c r="I7527" s="46"/>
      <c r="N7527" s="60"/>
    </row>
    <row r="7528" spans="2:14" x14ac:dyDescent="0.25">
      <c r="B7528" s="46"/>
      <c r="G7528" s="60"/>
      <c r="H7528" s="46"/>
      <c r="I7528" s="46"/>
      <c r="N7528" s="60"/>
    </row>
    <row r="7529" spans="2:14" x14ac:dyDescent="0.25">
      <c r="B7529" s="46"/>
      <c r="G7529" s="60"/>
      <c r="H7529" s="46"/>
      <c r="I7529" s="46"/>
      <c r="N7529" s="60"/>
    </row>
    <row r="7530" spans="2:14" x14ac:dyDescent="0.25">
      <c r="B7530" s="46"/>
      <c r="G7530" s="60"/>
      <c r="H7530" s="46"/>
      <c r="I7530" s="46"/>
      <c r="N7530" s="60"/>
    </row>
    <row r="7531" spans="2:14" x14ac:dyDescent="0.25">
      <c r="B7531" s="46"/>
      <c r="G7531" s="60"/>
      <c r="H7531" s="46"/>
      <c r="I7531" s="46"/>
      <c r="N7531" s="60"/>
    </row>
    <row r="7532" spans="2:14" x14ac:dyDescent="0.25">
      <c r="B7532" s="46"/>
      <c r="G7532" s="60"/>
      <c r="H7532" s="46"/>
      <c r="I7532" s="46"/>
      <c r="N7532" s="60"/>
    </row>
    <row r="7533" spans="2:14" x14ac:dyDescent="0.25">
      <c r="B7533" s="46"/>
      <c r="G7533" s="60"/>
      <c r="H7533" s="46"/>
      <c r="I7533" s="46"/>
      <c r="N7533" s="60"/>
    </row>
    <row r="7534" spans="2:14" x14ac:dyDescent="0.25">
      <c r="B7534" s="46"/>
      <c r="G7534" s="60"/>
      <c r="H7534" s="46"/>
      <c r="I7534" s="46"/>
      <c r="N7534" s="60"/>
    </row>
    <row r="7535" spans="2:14" x14ac:dyDescent="0.25">
      <c r="B7535" s="46"/>
      <c r="G7535" s="60"/>
      <c r="H7535" s="46"/>
      <c r="I7535" s="46"/>
      <c r="N7535" s="60"/>
    </row>
    <row r="7536" spans="2:14" x14ac:dyDescent="0.25">
      <c r="B7536" s="46"/>
      <c r="G7536" s="60"/>
      <c r="H7536" s="46"/>
      <c r="I7536" s="46"/>
      <c r="N7536" s="60"/>
    </row>
    <row r="7537" spans="2:14" x14ac:dyDescent="0.25">
      <c r="B7537" s="46"/>
      <c r="G7537" s="60"/>
      <c r="H7537" s="46"/>
      <c r="I7537" s="46"/>
      <c r="N7537" s="60"/>
    </row>
    <row r="7538" spans="2:14" x14ac:dyDescent="0.25">
      <c r="B7538" s="46"/>
      <c r="G7538" s="60"/>
      <c r="H7538" s="46"/>
      <c r="I7538" s="46"/>
      <c r="N7538" s="60"/>
    </row>
    <row r="7539" spans="2:14" x14ac:dyDescent="0.25">
      <c r="B7539" s="46"/>
      <c r="G7539" s="60"/>
      <c r="H7539" s="46"/>
      <c r="I7539" s="46"/>
      <c r="N7539" s="60"/>
    </row>
    <row r="7540" spans="2:14" x14ac:dyDescent="0.25">
      <c r="B7540" s="46"/>
      <c r="G7540" s="60"/>
      <c r="H7540" s="46"/>
      <c r="I7540" s="46"/>
      <c r="N7540" s="60"/>
    </row>
    <row r="7541" spans="2:14" x14ac:dyDescent="0.25">
      <c r="B7541" s="46"/>
      <c r="G7541" s="60"/>
      <c r="H7541" s="46"/>
      <c r="I7541" s="46"/>
      <c r="N7541" s="60"/>
    </row>
    <row r="7542" spans="2:14" x14ac:dyDescent="0.25">
      <c r="B7542" s="46"/>
      <c r="G7542" s="60"/>
      <c r="H7542" s="46"/>
      <c r="I7542" s="46"/>
      <c r="N7542" s="60"/>
    </row>
    <row r="7543" spans="2:14" x14ac:dyDescent="0.25">
      <c r="B7543" s="46"/>
      <c r="G7543" s="60"/>
      <c r="H7543" s="46"/>
      <c r="I7543" s="46"/>
      <c r="N7543" s="60"/>
    </row>
    <row r="7544" spans="2:14" x14ac:dyDescent="0.25">
      <c r="B7544" s="46"/>
      <c r="G7544" s="60"/>
      <c r="H7544" s="46"/>
      <c r="I7544" s="46"/>
      <c r="N7544" s="60"/>
    </row>
    <row r="7545" spans="2:14" x14ac:dyDescent="0.25">
      <c r="B7545" s="46"/>
      <c r="G7545" s="60"/>
      <c r="H7545" s="46"/>
      <c r="I7545" s="46"/>
      <c r="N7545" s="60"/>
    </row>
    <row r="7546" spans="2:14" x14ac:dyDescent="0.25">
      <c r="B7546" s="46"/>
      <c r="G7546" s="60"/>
      <c r="H7546" s="46"/>
      <c r="I7546" s="46"/>
      <c r="N7546" s="60"/>
    </row>
    <row r="7547" spans="2:14" x14ac:dyDescent="0.25">
      <c r="B7547" s="46"/>
      <c r="G7547" s="60"/>
      <c r="H7547" s="46"/>
      <c r="I7547" s="46"/>
      <c r="N7547" s="60"/>
    </row>
    <row r="7548" spans="2:14" x14ac:dyDescent="0.25">
      <c r="B7548" s="46"/>
      <c r="G7548" s="60"/>
      <c r="H7548" s="46"/>
      <c r="I7548" s="46"/>
      <c r="N7548" s="60"/>
    </row>
    <row r="7549" spans="2:14" x14ac:dyDescent="0.25">
      <c r="B7549" s="46"/>
      <c r="G7549" s="60"/>
      <c r="H7549" s="46"/>
      <c r="I7549" s="46"/>
      <c r="N7549" s="60"/>
    </row>
    <row r="7550" spans="2:14" x14ac:dyDescent="0.25">
      <c r="B7550" s="46"/>
      <c r="G7550" s="60"/>
      <c r="H7550" s="46"/>
      <c r="I7550" s="46"/>
      <c r="N7550" s="60"/>
    </row>
    <row r="7551" spans="2:14" x14ac:dyDescent="0.25">
      <c r="B7551" s="46"/>
      <c r="G7551" s="60"/>
      <c r="H7551" s="46"/>
      <c r="I7551" s="46"/>
      <c r="N7551" s="60"/>
    </row>
    <row r="7552" spans="2:14" x14ac:dyDescent="0.25">
      <c r="B7552" s="46"/>
      <c r="G7552" s="60"/>
      <c r="H7552" s="46"/>
      <c r="I7552" s="46"/>
      <c r="N7552" s="60"/>
    </row>
    <row r="7553" spans="2:14" x14ac:dyDescent="0.25">
      <c r="B7553" s="46"/>
      <c r="G7553" s="60"/>
      <c r="H7553" s="46"/>
      <c r="I7553" s="46"/>
      <c r="N7553" s="60"/>
    </row>
    <row r="7554" spans="2:14" x14ac:dyDescent="0.25">
      <c r="B7554" s="46"/>
      <c r="G7554" s="60"/>
      <c r="H7554" s="46"/>
      <c r="I7554" s="46"/>
      <c r="N7554" s="60"/>
    </row>
    <row r="7555" spans="2:14" x14ac:dyDescent="0.25">
      <c r="B7555" s="46"/>
      <c r="G7555" s="60"/>
      <c r="H7555" s="46"/>
      <c r="I7555" s="46"/>
      <c r="N7555" s="60"/>
    </row>
    <row r="7556" spans="2:14" x14ac:dyDescent="0.25">
      <c r="B7556" s="46"/>
      <c r="G7556" s="60"/>
      <c r="H7556" s="46"/>
      <c r="I7556" s="46"/>
      <c r="N7556" s="60"/>
    </row>
    <row r="7557" spans="2:14" x14ac:dyDescent="0.25">
      <c r="B7557" s="46"/>
      <c r="G7557" s="60"/>
      <c r="H7557" s="46"/>
      <c r="I7557" s="46"/>
      <c r="N7557" s="60"/>
    </row>
    <row r="7558" spans="2:14" x14ac:dyDescent="0.25">
      <c r="B7558" s="46"/>
      <c r="G7558" s="60"/>
      <c r="H7558" s="46"/>
      <c r="I7558" s="46"/>
      <c r="N7558" s="60"/>
    </row>
    <row r="7559" spans="2:14" x14ac:dyDescent="0.25">
      <c r="B7559" s="46"/>
      <c r="G7559" s="60"/>
      <c r="H7559" s="46"/>
      <c r="I7559" s="46"/>
      <c r="N7559" s="60"/>
    </row>
    <row r="7560" spans="2:14" x14ac:dyDescent="0.25">
      <c r="B7560" s="46"/>
      <c r="G7560" s="60"/>
      <c r="H7560" s="46"/>
      <c r="I7560" s="46"/>
      <c r="N7560" s="60"/>
    </row>
    <row r="7561" spans="2:14" x14ac:dyDescent="0.25">
      <c r="B7561" s="46"/>
      <c r="G7561" s="60"/>
      <c r="H7561" s="46"/>
      <c r="I7561" s="46"/>
      <c r="N7561" s="60"/>
    </row>
    <row r="7562" spans="2:14" x14ac:dyDescent="0.25">
      <c r="B7562" s="46"/>
      <c r="G7562" s="60"/>
      <c r="H7562" s="46"/>
      <c r="I7562" s="46"/>
      <c r="N7562" s="60"/>
    </row>
    <row r="7563" spans="2:14" x14ac:dyDescent="0.25">
      <c r="B7563" s="46"/>
      <c r="G7563" s="60"/>
      <c r="H7563" s="46"/>
      <c r="I7563" s="46"/>
      <c r="N7563" s="60"/>
    </row>
    <row r="7564" spans="2:14" x14ac:dyDescent="0.25">
      <c r="B7564" s="46"/>
      <c r="G7564" s="60"/>
      <c r="H7564" s="46"/>
      <c r="I7564" s="46"/>
      <c r="N7564" s="60"/>
    </row>
    <row r="7565" spans="2:14" x14ac:dyDescent="0.25">
      <c r="B7565" s="46"/>
      <c r="G7565" s="60"/>
      <c r="H7565" s="46"/>
      <c r="I7565" s="46"/>
      <c r="N7565" s="60"/>
    </row>
    <row r="7566" spans="2:14" x14ac:dyDescent="0.25">
      <c r="B7566" s="46"/>
      <c r="G7566" s="60"/>
      <c r="H7566" s="46"/>
      <c r="I7566" s="46"/>
      <c r="N7566" s="60"/>
    </row>
    <row r="7567" spans="2:14" x14ac:dyDescent="0.25">
      <c r="B7567" s="46"/>
      <c r="G7567" s="60"/>
      <c r="H7567" s="46"/>
      <c r="I7567" s="46"/>
      <c r="N7567" s="60"/>
    </row>
    <row r="7568" spans="2:14" x14ac:dyDescent="0.25">
      <c r="B7568" s="46"/>
      <c r="G7568" s="60"/>
      <c r="H7568" s="46"/>
      <c r="I7568" s="46"/>
      <c r="N7568" s="60"/>
    </row>
    <row r="7569" spans="2:14" x14ac:dyDescent="0.25">
      <c r="B7569" s="46"/>
      <c r="G7569" s="60"/>
      <c r="H7569" s="46"/>
      <c r="I7569" s="46"/>
      <c r="N7569" s="60"/>
    </row>
    <row r="7570" spans="2:14" x14ac:dyDescent="0.25">
      <c r="B7570" s="46"/>
      <c r="G7570" s="60"/>
      <c r="H7570" s="46"/>
      <c r="I7570" s="46"/>
      <c r="N7570" s="60"/>
    </row>
    <row r="7571" spans="2:14" x14ac:dyDescent="0.25">
      <c r="B7571" s="46"/>
      <c r="G7571" s="60"/>
      <c r="H7571" s="46"/>
      <c r="I7571" s="46"/>
      <c r="N7571" s="60"/>
    </row>
    <row r="7572" spans="2:14" x14ac:dyDescent="0.25">
      <c r="B7572" s="46"/>
      <c r="G7572" s="60"/>
      <c r="H7572" s="46"/>
      <c r="I7572" s="46"/>
      <c r="N7572" s="60"/>
    </row>
    <row r="7573" spans="2:14" x14ac:dyDescent="0.25">
      <c r="B7573" s="46"/>
      <c r="G7573" s="60"/>
      <c r="H7573" s="46"/>
      <c r="I7573" s="46"/>
      <c r="N7573" s="60"/>
    </row>
    <row r="7574" spans="2:14" x14ac:dyDescent="0.25">
      <c r="B7574" s="46"/>
      <c r="G7574" s="60"/>
      <c r="H7574" s="46"/>
      <c r="I7574" s="46"/>
      <c r="N7574" s="60"/>
    </row>
    <row r="7575" spans="2:14" x14ac:dyDescent="0.25">
      <c r="B7575" s="46"/>
      <c r="G7575" s="60"/>
      <c r="H7575" s="46"/>
      <c r="I7575" s="46"/>
      <c r="N7575" s="60"/>
    </row>
    <row r="7576" spans="2:14" x14ac:dyDescent="0.25">
      <c r="B7576" s="46"/>
      <c r="G7576" s="60"/>
      <c r="H7576" s="46"/>
      <c r="I7576" s="46"/>
      <c r="N7576" s="60"/>
    </row>
    <row r="7577" spans="2:14" x14ac:dyDescent="0.25">
      <c r="B7577" s="46"/>
      <c r="G7577" s="60"/>
      <c r="H7577" s="46"/>
      <c r="I7577" s="46"/>
      <c r="N7577" s="60"/>
    </row>
    <row r="7578" spans="2:14" x14ac:dyDescent="0.25">
      <c r="B7578" s="46"/>
      <c r="G7578" s="60"/>
      <c r="H7578" s="46"/>
      <c r="I7578" s="46"/>
      <c r="N7578" s="60"/>
    </row>
    <row r="7579" spans="2:14" x14ac:dyDescent="0.25">
      <c r="B7579" s="46"/>
      <c r="G7579" s="60"/>
      <c r="H7579" s="46"/>
      <c r="I7579" s="46"/>
      <c r="N7579" s="60"/>
    </row>
    <row r="7580" spans="2:14" x14ac:dyDescent="0.25">
      <c r="B7580" s="46"/>
      <c r="G7580" s="60"/>
      <c r="H7580" s="46"/>
      <c r="I7580" s="46"/>
      <c r="N7580" s="60"/>
    </row>
    <row r="7581" spans="2:14" x14ac:dyDescent="0.25">
      <c r="B7581" s="46"/>
      <c r="G7581" s="60"/>
      <c r="H7581" s="46"/>
      <c r="I7581" s="46"/>
      <c r="N7581" s="60"/>
    </row>
    <row r="7582" spans="2:14" x14ac:dyDescent="0.25">
      <c r="B7582" s="46"/>
      <c r="G7582" s="60"/>
      <c r="H7582" s="46"/>
      <c r="I7582" s="46"/>
      <c r="N7582" s="60"/>
    </row>
    <row r="7583" spans="2:14" x14ac:dyDescent="0.25">
      <c r="B7583" s="46"/>
      <c r="G7583" s="60"/>
      <c r="H7583" s="46"/>
      <c r="I7583" s="46"/>
      <c r="N7583" s="60"/>
    </row>
    <row r="7584" spans="2:14" x14ac:dyDescent="0.25">
      <c r="B7584" s="46"/>
      <c r="G7584" s="60"/>
      <c r="H7584" s="46"/>
      <c r="I7584" s="46"/>
      <c r="N7584" s="60"/>
    </row>
    <row r="7585" spans="2:14" x14ac:dyDescent="0.25">
      <c r="B7585" s="46"/>
      <c r="G7585" s="60"/>
      <c r="H7585" s="46"/>
      <c r="I7585" s="46"/>
      <c r="N7585" s="60"/>
    </row>
    <row r="7586" spans="2:14" x14ac:dyDescent="0.25">
      <c r="B7586" s="46"/>
      <c r="G7586" s="60"/>
      <c r="H7586" s="46"/>
      <c r="I7586" s="46"/>
      <c r="N7586" s="60"/>
    </row>
    <row r="7587" spans="2:14" x14ac:dyDescent="0.25">
      <c r="B7587" s="46"/>
      <c r="G7587" s="60"/>
      <c r="H7587" s="46"/>
      <c r="I7587" s="46"/>
      <c r="N7587" s="60"/>
    </row>
    <row r="7588" spans="2:14" x14ac:dyDescent="0.25">
      <c r="B7588" s="46"/>
      <c r="G7588" s="60"/>
      <c r="H7588" s="46"/>
      <c r="I7588" s="46"/>
      <c r="N7588" s="60"/>
    </row>
    <row r="7589" spans="2:14" x14ac:dyDescent="0.25">
      <c r="B7589" s="46"/>
      <c r="G7589" s="60"/>
      <c r="H7589" s="46"/>
      <c r="I7589" s="46"/>
      <c r="N7589" s="60"/>
    </row>
    <row r="7590" spans="2:14" x14ac:dyDescent="0.25">
      <c r="B7590" s="46"/>
      <c r="G7590" s="60"/>
      <c r="H7590" s="46"/>
      <c r="I7590" s="46"/>
      <c r="N7590" s="60"/>
    </row>
    <row r="7591" spans="2:14" x14ac:dyDescent="0.25">
      <c r="B7591" s="46"/>
      <c r="G7591" s="60"/>
      <c r="H7591" s="46"/>
      <c r="I7591" s="46"/>
      <c r="N7591" s="60"/>
    </row>
    <row r="7592" spans="2:14" x14ac:dyDescent="0.25">
      <c r="B7592" s="46"/>
      <c r="G7592" s="60"/>
      <c r="H7592" s="46"/>
      <c r="I7592" s="46"/>
      <c r="N7592" s="60"/>
    </row>
    <row r="7593" spans="2:14" x14ac:dyDescent="0.25">
      <c r="B7593" s="46"/>
      <c r="G7593" s="60"/>
      <c r="H7593" s="46"/>
      <c r="I7593" s="46"/>
      <c r="N7593" s="60"/>
    </row>
    <row r="7594" spans="2:14" x14ac:dyDescent="0.25">
      <c r="B7594" s="46"/>
      <c r="G7594" s="60"/>
      <c r="H7594" s="46"/>
      <c r="I7594" s="46"/>
      <c r="N7594" s="60"/>
    </row>
    <row r="7595" spans="2:14" x14ac:dyDescent="0.25">
      <c r="B7595" s="46"/>
      <c r="G7595" s="60"/>
      <c r="H7595" s="46"/>
      <c r="I7595" s="46"/>
      <c r="N7595" s="60"/>
    </row>
    <row r="7596" spans="2:14" x14ac:dyDescent="0.25">
      <c r="B7596" s="46"/>
      <c r="G7596" s="60"/>
      <c r="H7596" s="46"/>
      <c r="I7596" s="46"/>
      <c r="N7596" s="60"/>
    </row>
    <row r="7597" spans="2:14" x14ac:dyDescent="0.25">
      <c r="B7597" s="46"/>
      <c r="G7597" s="60"/>
      <c r="H7597" s="46"/>
      <c r="I7597" s="46"/>
      <c r="N7597" s="60"/>
    </row>
    <row r="7598" spans="2:14" x14ac:dyDescent="0.25">
      <c r="B7598" s="46"/>
      <c r="G7598" s="60"/>
      <c r="H7598" s="46"/>
      <c r="I7598" s="46"/>
      <c r="N7598" s="60"/>
    </row>
    <row r="7599" spans="2:14" x14ac:dyDescent="0.25">
      <c r="B7599" s="46"/>
      <c r="G7599" s="60"/>
      <c r="H7599" s="46"/>
      <c r="I7599" s="46"/>
      <c r="N7599" s="60"/>
    </row>
    <row r="7600" spans="2:14" x14ac:dyDescent="0.25">
      <c r="B7600" s="46"/>
      <c r="G7600" s="60"/>
      <c r="H7600" s="46"/>
      <c r="I7600" s="46"/>
      <c r="N7600" s="60"/>
    </row>
    <row r="7601" spans="2:14" x14ac:dyDescent="0.25">
      <c r="B7601" s="46"/>
      <c r="G7601" s="60"/>
      <c r="H7601" s="46"/>
      <c r="I7601" s="46"/>
      <c r="N7601" s="60"/>
    </row>
    <row r="7602" spans="2:14" x14ac:dyDescent="0.25">
      <c r="B7602" s="46"/>
      <c r="G7602" s="60"/>
      <c r="H7602" s="46"/>
      <c r="I7602" s="46"/>
      <c r="N7602" s="60"/>
    </row>
    <row r="7603" spans="2:14" x14ac:dyDescent="0.25">
      <c r="B7603" s="46"/>
      <c r="G7603" s="60"/>
      <c r="H7603" s="46"/>
      <c r="I7603" s="46"/>
      <c r="N7603" s="60"/>
    </row>
    <row r="7604" spans="2:14" x14ac:dyDescent="0.25">
      <c r="B7604" s="46"/>
      <c r="G7604" s="60"/>
      <c r="H7604" s="46"/>
      <c r="I7604" s="46"/>
      <c r="N7604" s="60"/>
    </row>
    <row r="7605" spans="2:14" x14ac:dyDescent="0.25">
      <c r="B7605" s="46"/>
      <c r="G7605" s="60"/>
      <c r="H7605" s="46"/>
      <c r="I7605" s="46"/>
      <c r="N7605" s="60"/>
    </row>
    <row r="7606" spans="2:14" x14ac:dyDescent="0.25">
      <c r="B7606" s="46"/>
      <c r="G7606" s="60"/>
      <c r="H7606" s="46"/>
      <c r="I7606" s="46"/>
      <c r="N7606" s="60"/>
    </row>
    <row r="7607" spans="2:14" x14ac:dyDescent="0.25">
      <c r="B7607" s="46"/>
      <c r="G7607" s="60"/>
      <c r="H7607" s="46"/>
      <c r="I7607" s="46"/>
      <c r="N7607" s="60"/>
    </row>
    <row r="7608" spans="2:14" x14ac:dyDescent="0.25">
      <c r="B7608" s="46"/>
      <c r="G7608" s="60"/>
      <c r="H7608" s="46"/>
      <c r="I7608" s="46"/>
      <c r="N7608" s="60"/>
    </row>
    <row r="7609" spans="2:14" x14ac:dyDescent="0.25">
      <c r="B7609" s="46"/>
      <c r="G7609" s="60"/>
      <c r="H7609" s="46"/>
      <c r="I7609" s="46"/>
      <c r="N7609" s="60"/>
    </row>
    <row r="7610" spans="2:14" x14ac:dyDescent="0.25">
      <c r="B7610" s="46"/>
      <c r="G7610" s="60"/>
      <c r="H7610" s="46"/>
      <c r="I7610" s="46"/>
      <c r="N7610" s="60"/>
    </row>
    <row r="7611" spans="2:14" x14ac:dyDescent="0.25">
      <c r="B7611" s="46"/>
      <c r="G7611" s="60"/>
      <c r="H7611" s="46"/>
      <c r="I7611" s="46"/>
      <c r="N7611" s="60"/>
    </row>
    <row r="7612" spans="2:14" x14ac:dyDescent="0.25">
      <c r="B7612" s="46"/>
      <c r="G7612" s="60"/>
      <c r="H7612" s="46"/>
      <c r="I7612" s="46"/>
      <c r="N7612" s="60"/>
    </row>
    <row r="7613" spans="2:14" x14ac:dyDescent="0.25">
      <c r="B7613" s="46"/>
      <c r="G7613" s="60"/>
      <c r="H7613" s="46"/>
      <c r="I7613" s="46"/>
      <c r="N7613" s="60"/>
    </row>
    <row r="7614" spans="2:14" x14ac:dyDescent="0.25">
      <c r="B7614" s="46"/>
      <c r="G7614" s="60"/>
      <c r="H7614" s="46"/>
      <c r="I7614" s="46"/>
      <c r="N7614" s="60"/>
    </row>
    <row r="7615" spans="2:14" x14ac:dyDescent="0.25">
      <c r="B7615" s="46"/>
      <c r="G7615" s="60"/>
      <c r="H7615" s="46"/>
      <c r="I7615" s="46"/>
      <c r="N7615" s="60"/>
    </row>
    <row r="7616" spans="2:14" x14ac:dyDescent="0.25">
      <c r="B7616" s="46"/>
      <c r="G7616" s="60"/>
      <c r="H7616" s="46"/>
      <c r="I7616" s="46"/>
      <c r="N7616" s="60"/>
    </row>
    <row r="7617" spans="2:14" x14ac:dyDescent="0.25">
      <c r="B7617" s="46"/>
      <c r="G7617" s="60"/>
      <c r="H7617" s="46"/>
      <c r="I7617" s="46"/>
      <c r="N7617" s="60"/>
    </row>
    <row r="7618" spans="2:14" x14ac:dyDescent="0.25">
      <c r="B7618" s="46"/>
      <c r="G7618" s="60"/>
      <c r="H7618" s="46"/>
      <c r="I7618" s="46"/>
      <c r="N7618" s="60"/>
    </row>
    <row r="7619" spans="2:14" x14ac:dyDescent="0.25">
      <c r="B7619" s="46"/>
      <c r="G7619" s="60"/>
      <c r="H7619" s="46"/>
      <c r="I7619" s="46"/>
      <c r="N7619" s="60"/>
    </row>
    <row r="7620" spans="2:14" x14ac:dyDescent="0.25">
      <c r="B7620" s="46"/>
      <c r="G7620" s="60"/>
      <c r="H7620" s="46"/>
      <c r="I7620" s="46"/>
      <c r="N7620" s="60"/>
    </row>
    <row r="7621" spans="2:14" x14ac:dyDescent="0.25">
      <c r="B7621" s="46"/>
      <c r="G7621" s="60"/>
      <c r="H7621" s="46"/>
      <c r="I7621" s="46"/>
      <c r="N7621" s="60"/>
    </row>
    <row r="7622" spans="2:14" x14ac:dyDescent="0.25">
      <c r="B7622" s="46"/>
      <c r="G7622" s="60"/>
      <c r="H7622" s="46"/>
      <c r="I7622" s="46"/>
      <c r="N7622" s="60"/>
    </row>
    <row r="7623" spans="2:14" x14ac:dyDescent="0.25">
      <c r="B7623" s="46"/>
      <c r="G7623" s="60"/>
      <c r="H7623" s="46"/>
      <c r="I7623" s="46"/>
      <c r="N7623" s="60"/>
    </row>
    <row r="7624" spans="2:14" x14ac:dyDescent="0.25">
      <c r="B7624" s="46"/>
      <c r="G7624" s="60"/>
      <c r="H7624" s="46"/>
      <c r="I7624" s="46"/>
      <c r="N7624" s="60"/>
    </row>
    <row r="7625" spans="2:14" x14ac:dyDescent="0.25">
      <c r="B7625" s="46"/>
      <c r="G7625" s="60"/>
      <c r="H7625" s="46"/>
      <c r="I7625" s="46"/>
      <c r="N7625" s="60"/>
    </row>
    <row r="7626" spans="2:14" x14ac:dyDescent="0.25">
      <c r="B7626" s="46"/>
      <c r="G7626" s="60"/>
      <c r="H7626" s="46"/>
      <c r="I7626" s="46"/>
      <c r="N7626" s="60"/>
    </row>
    <row r="7627" spans="2:14" x14ac:dyDescent="0.25">
      <c r="B7627" s="46"/>
      <c r="G7627" s="60"/>
      <c r="H7627" s="46"/>
      <c r="I7627" s="46"/>
      <c r="N7627" s="60"/>
    </row>
    <row r="7628" spans="2:14" x14ac:dyDescent="0.25">
      <c r="B7628" s="46"/>
      <c r="G7628" s="60"/>
      <c r="H7628" s="46"/>
      <c r="I7628" s="46"/>
      <c r="N7628" s="60"/>
    </row>
    <row r="7629" spans="2:14" x14ac:dyDescent="0.25">
      <c r="B7629" s="46"/>
      <c r="G7629" s="60"/>
      <c r="H7629" s="46"/>
      <c r="I7629" s="46"/>
      <c r="N7629" s="60"/>
    </row>
    <row r="7630" spans="2:14" x14ac:dyDescent="0.25">
      <c r="B7630" s="46"/>
      <c r="G7630" s="60"/>
      <c r="H7630" s="46"/>
      <c r="I7630" s="46"/>
      <c r="N7630" s="60"/>
    </row>
    <row r="7631" spans="2:14" x14ac:dyDescent="0.25">
      <c r="B7631" s="46"/>
      <c r="G7631" s="60"/>
      <c r="H7631" s="46"/>
      <c r="I7631" s="46"/>
      <c r="N7631" s="60"/>
    </row>
    <row r="7632" spans="2:14" x14ac:dyDescent="0.25">
      <c r="B7632" s="46"/>
      <c r="G7632" s="60"/>
      <c r="H7632" s="46"/>
      <c r="I7632" s="46"/>
      <c r="N7632" s="60"/>
    </row>
    <row r="7633" spans="2:14" x14ac:dyDescent="0.25">
      <c r="B7633" s="46"/>
      <c r="G7633" s="60"/>
      <c r="H7633" s="46"/>
      <c r="I7633" s="46"/>
      <c r="N7633" s="60"/>
    </row>
    <row r="7634" spans="2:14" x14ac:dyDescent="0.25">
      <c r="B7634" s="46"/>
      <c r="G7634" s="60"/>
      <c r="H7634" s="46"/>
      <c r="I7634" s="46"/>
      <c r="N7634" s="60"/>
    </row>
    <row r="7635" spans="2:14" x14ac:dyDescent="0.25">
      <c r="B7635" s="46"/>
      <c r="G7635" s="60"/>
      <c r="H7635" s="46"/>
      <c r="I7635" s="46"/>
      <c r="N7635" s="60"/>
    </row>
    <row r="7636" spans="2:14" x14ac:dyDescent="0.25">
      <c r="B7636" s="46"/>
      <c r="G7636" s="60"/>
      <c r="H7636" s="46"/>
      <c r="I7636" s="46"/>
      <c r="N7636" s="60"/>
    </row>
    <row r="7637" spans="2:14" x14ac:dyDescent="0.25">
      <c r="B7637" s="46"/>
      <c r="G7637" s="60"/>
      <c r="H7637" s="46"/>
      <c r="I7637" s="46"/>
      <c r="N7637" s="60"/>
    </row>
    <row r="7638" spans="2:14" x14ac:dyDescent="0.25">
      <c r="B7638" s="46"/>
      <c r="G7638" s="60"/>
      <c r="H7638" s="46"/>
      <c r="I7638" s="46"/>
      <c r="N7638" s="60"/>
    </row>
    <row r="7639" spans="2:14" x14ac:dyDescent="0.25">
      <c r="B7639" s="46"/>
      <c r="G7639" s="60"/>
      <c r="H7639" s="46"/>
      <c r="I7639" s="46"/>
      <c r="N7639" s="60"/>
    </row>
    <row r="7640" spans="2:14" x14ac:dyDescent="0.25">
      <c r="B7640" s="46"/>
      <c r="G7640" s="60"/>
      <c r="H7640" s="46"/>
      <c r="I7640" s="46"/>
      <c r="N7640" s="60"/>
    </row>
    <row r="7641" spans="2:14" x14ac:dyDescent="0.25">
      <c r="B7641" s="46"/>
      <c r="G7641" s="60"/>
      <c r="H7641" s="46"/>
      <c r="I7641" s="46"/>
      <c r="N7641" s="60"/>
    </row>
    <row r="7642" spans="2:14" x14ac:dyDescent="0.25">
      <c r="B7642" s="46"/>
      <c r="G7642" s="60"/>
      <c r="H7642" s="46"/>
      <c r="I7642" s="46"/>
      <c r="N7642" s="60"/>
    </row>
    <row r="7643" spans="2:14" x14ac:dyDescent="0.25">
      <c r="B7643" s="46"/>
      <c r="G7643" s="60"/>
      <c r="H7643" s="46"/>
      <c r="I7643" s="46"/>
      <c r="N7643" s="60"/>
    </row>
    <row r="7644" spans="2:14" x14ac:dyDescent="0.25">
      <c r="B7644" s="46"/>
      <c r="G7644" s="60"/>
      <c r="H7644" s="46"/>
      <c r="I7644" s="46"/>
      <c r="N7644" s="60"/>
    </row>
    <row r="7645" spans="2:14" x14ac:dyDescent="0.25">
      <c r="B7645" s="46"/>
      <c r="G7645" s="60"/>
      <c r="H7645" s="46"/>
      <c r="I7645" s="46"/>
      <c r="N7645" s="60"/>
    </row>
    <row r="7646" spans="2:14" x14ac:dyDescent="0.25">
      <c r="B7646" s="46"/>
      <c r="G7646" s="60"/>
      <c r="H7646" s="46"/>
      <c r="I7646" s="46"/>
      <c r="N7646" s="60"/>
    </row>
    <row r="7647" spans="2:14" x14ac:dyDescent="0.25">
      <c r="B7647" s="46"/>
      <c r="G7647" s="60"/>
      <c r="H7647" s="46"/>
      <c r="I7647" s="46"/>
      <c r="N7647" s="60"/>
    </row>
    <row r="7648" spans="2:14" x14ac:dyDescent="0.25">
      <c r="B7648" s="46"/>
      <c r="G7648" s="60"/>
      <c r="H7648" s="46"/>
      <c r="I7648" s="46"/>
      <c r="N7648" s="60"/>
    </row>
    <row r="7649" spans="2:14" x14ac:dyDescent="0.25">
      <c r="B7649" s="46"/>
      <c r="G7649" s="60"/>
      <c r="H7649" s="46"/>
      <c r="I7649" s="46"/>
      <c r="N7649" s="60"/>
    </row>
    <row r="7650" spans="2:14" x14ac:dyDescent="0.25">
      <c r="B7650" s="46"/>
      <c r="G7650" s="60"/>
      <c r="H7650" s="46"/>
      <c r="I7650" s="46"/>
      <c r="N7650" s="60"/>
    </row>
    <row r="7651" spans="2:14" x14ac:dyDescent="0.25">
      <c r="B7651" s="46"/>
      <c r="G7651" s="60"/>
      <c r="H7651" s="46"/>
      <c r="I7651" s="46"/>
      <c r="N7651" s="60"/>
    </row>
    <row r="7652" spans="2:14" x14ac:dyDescent="0.25">
      <c r="B7652" s="46"/>
      <c r="G7652" s="60"/>
      <c r="H7652" s="46"/>
      <c r="I7652" s="46"/>
      <c r="N7652" s="60"/>
    </row>
    <row r="7653" spans="2:14" x14ac:dyDescent="0.25">
      <c r="B7653" s="46"/>
      <c r="G7653" s="60"/>
      <c r="H7653" s="46"/>
      <c r="I7653" s="46"/>
      <c r="N7653" s="60"/>
    </row>
    <row r="7654" spans="2:14" x14ac:dyDescent="0.25">
      <c r="B7654" s="46"/>
      <c r="G7654" s="60"/>
      <c r="H7654" s="46"/>
      <c r="I7654" s="46"/>
      <c r="N7654" s="60"/>
    </row>
    <row r="7655" spans="2:14" x14ac:dyDescent="0.25">
      <c r="B7655" s="46"/>
      <c r="G7655" s="60"/>
      <c r="H7655" s="46"/>
      <c r="I7655" s="46"/>
      <c r="N7655" s="60"/>
    </row>
    <row r="7656" spans="2:14" x14ac:dyDescent="0.25">
      <c r="B7656" s="46"/>
      <c r="G7656" s="60"/>
      <c r="H7656" s="46"/>
      <c r="I7656" s="46"/>
      <c r="N7656" s="60"/>
    </row>
    <row r="7657" spans="2:14" x14ac:dyDescent="0.25">
      <c r="B7657" s="46"/>
      <c r="G7657" s="60"/>
      <c r="H7657" s="46"/>
      <c r="I7657" s="46"/>
      <c r="N7657" s="60"/>
    </row>
    <row r="7658" spans="2:14" x14ac:dyDescent="0.25">
      <c r="B7658" s="46"/>
      <c r="G7658" s="60"/>
      <c r="H7658" s="46"/>
      <c r="I7658" s="46"/>
      <c r="N7658" s="60"/>
    </row>
    <row r="7659" spans="2:14" x14ac:dyDescent="0.25">
      <c r="B7659" s="46"/>
      <c r="G7659" s="60"/>
      <c r="H7659" s="46"/>
      <c r="I7659" s="46"/>
      <c r="N7659" s="60"/>
    </row>
    <row r="7660" spans="2:14" x14ac:dyDescent="0.25">
      <c r="B7660" s="46"/>
      <c r="G7660" s="60"/>
      <c r="H7660" s="46"/>
      <c r="I7660" s="46"/>
      <c r="N7660" s="60"/>
    </row>
    <row r="7661" spans="2:14" x14ac:dyDescent="0.25">
      <c r="B7661" s="46"/>
      <c r="G7661" s="60"/>
      <c r="H7661" s="46"/>
      <c r="I7661" s="46"/>
      <c r="N7661" s="60"/>
    </row>
    <row r="7662" spans="2:14" x14ac:dyDescent="0.25">
      <c r="B7662" s="46"/>
      <c r="G7662" s="60"/>
      <c r="H7662" s="46"/>
      <c r="I7662" s="46"/>
      <c r="N7662" s="60"/>
    </row>
    <row r="7663" spans="2:14" x14ac:dyDescent="0.25">
      <c r="B7663" s="46"/>
      <c r="G7663" s="60"/>
      <c r="H7663" s="46"/>
      <c r="I7663" s="46"/>
      <c r="N7663" s="60"/>
    </row>
    <row r="7664" spans="2:14" x14ac:dyDescent="0.25">
      <c r="B7664" s="46"/>
      <c r="G7664" s="60"/>
      <c r="H7664" s="46"/>
      <c r="I7664" s="46"/>
      <c r="N7664" s="60"/>
    </row>
    <row r="7665" spans="2:14" x14ac:dyDescent="0.25">
      <c r="B7665" s="46"/>
      <c r="G7665" s="60"/>
      <c r="H7665" s="46"/>
      <c r="I7665" s="46"/>
      <c r="N7665" s="60"/>
    </row>
    <row r="7666" spans="2:14" x14ac:dyDescent="0.25">
      <c r="B7666" s="46"/>
      <c r="G7666" s="60"/>
      <c r="H7666" s="46"/>
      <c r="I7666" s="46"/>
      <c r="N7666" s="60"/>
    </row>
    <row r="7667" spans="2:14" x14ac:dyDescent="0.25">
      <c r="B7667" s="46"/>
      <c r="G7667" s="60"/>
      <c r="H7667" s="46"/>
      <c r="I7667" s="46"/>
      <c r="N7667" s="60"/>
    </row>
    <row r="7668" spans="2:14" x14ac:dyDescent="0.25">
      <c r="B7668" s="46"/>
      <c r="G7668" s="60"/>
      <c r="H7668" s="46"/>
      <c r="I7668" s="46"/>
      <c r="N7668" s="60"/>
    </row>
    <row r="7669" spans="2:14" x14ac:dyDescent="0.25">
      <c r="B7669" s="46"/>
      <c r="G7669" s="60"/>
      <c r="H7669" s="46"/>
      <c r="I7669" s="46"/>
      <c r="N7669" s="60"/>
    </row>
    <row r="7670" spans="2:14" x14ac:dyDescent="0.25">
      <c r="B7670" s="46"/>
      <c r="G7670" s="60"/>
      <c r="H7670" s="46"/>
      <c r="I7670" s="46"/>
      <c r="N7670" s="60"/>
    </row>
    <row r="7671" spans="2:14" x14ac:dyDescent="0.25">
      <c r="B7671" s="46"/>
      <c r="G7671" s="60"/>
      <c r="H7671" s="46"/>
      <c r="I7671" s="46"/>
      <c r="N7671" s="60"/>
    </row>
    <row r="7672" spans="2:14" x14ac:dyDescent="0.25">
      <c r="B7672" s="46"/>
      <c r="G7672" s="60"/>
      <c r="H7672" s="46"/>
      <c r="I7672" s="46"/>
      <c r="N7672" s="60"/>
    </row>
    <row r="7673" spans="2:14" x14ac:dyDescent="0.25">
      <c r="B7673" s="46"/>
      <c r="G7673" s="60"/>
      <c r="H7673" s="46"/>
      <c r="I7673" s="46"/>
      <c r="N7673" s="60"/>
    </row>
    <row r="7674" spans="2:14" x14ac:dyDescent="0.25">
      <c r="B7674" s="46"/>
      <c r="G7674" s="60"/>
      <c r="H7674" s="46"/>
      <c r="I7674" s="46"/>
      <c r="N7674" s="60"/>
    </row>
    <row r="7675" spans="2:14" x14ac:dyDescent="0.25">
      <c r="B7675" s="46"/>
      <c r="G7675" s="60"/>
      <c r="H7675" s="46"/>
      <c r="I7675" s="46"/>
      <c r="N7675" s="60"/>
    </row>
    <row r="7676" spans="2:14" x14ac:dyDescent="0.25">
      <c r="B7676" s="46"/>
      <c r="G7676" s="60"/>
      <c r="H7676" s="46"/>
      <c r="I7676" s="46"/>
      <c r="N7676" s="60"/>
    </row>
    <row r="7677" spans="2:14" x14ac:dyDescent="0.25">
      <c r="B7677" s="46"/>
      <c r="G7677" s="60"/>
      <c r="H7677" s="46"/>
      <c r="I7677" s="46"/>
      <c r="N7677" s="60"/>
    </row>
    <row r="7678" spans="2:14" x14ac:dyDescent="0.25">
      <c r="B7678" s="46"/>
      <c r="G7678" s="60"/>
      <c r="H7678" s="46"/>
      <c r="I7678" s="46"/>
      <c r="N7678" s="60"/>
    </row>
    <row r="7679" spans="2:14" x14ac:dyDescent="0.25">
      <c r="B7679" s="46"/>
      <c r="G7679" s="60"/>
      <c r="H7679" s="46"/>
      <c r="I7679" s="46"/>
      <c r="N7679" s="60"/>
    </row>
    <row r="7680" spans="2:14" x14ac:dyDescent="0.25">
      <c r="B7680" s="46"/>
      <c r="G7680" s="60"/>
      <c r="H7680" s="46"/>
      <c r="I7680" s="46"/>
      <c r="N7680" s="60"/>
    </row>
    <row r="7681" spans="2:14" x14ac:dyDescent="0.25">
      <c r="B7681" s="46"/>
      <c r="G7681" s="60"/>
      <c r="H7681" s="46"/>
      <c r="I7681" s="46"/>
      <c r="N7681" s="60"/>
    </row>
    <row r="7682" spans="2:14" x14ac:dyDescent="0.25">
      <c r="B7682" s="46"/>
      <c r="G7682" s="60"/>
      <c r="H7682" s="46"/>
      <c r="I7682" s="46"/>
      <c r="N7682" s="60"/>
    </row>
    <row r="7683" spans="2:14" x14ac:dyDescent="0.25">
      <c r="B7683" s="46"/>
      <c r="G7683" s="60"/>
      <c r="H7683" s="46"/>
      <c r="I7683" s="46"/>
      <c r="N7683" s="60"/>
    </row>
    <row r="7684" spans="2:14" x14ac:dyDescent="0.25">
      <c r="B7684" s="46"/>
      <c r="G7684" s="60"/>
      <c r="H7684" s="46"/>
      <c r="I7684" s="46"/>
      <c r="N7684" s="60"/>
    </row>
    <row r="7685" spans="2:14" x14ac:dyDescent="0.25">
      <c r="B7685" s="46"/>
      <c r="G7685" s="60"/>
      <c r="H7685" s="46"/>
      <c r="I7685" s="46"/>
      <c r="N7685" s="60"/>
    </row>
    <row r="7686" spans="2:14" x14ac:dyDescent="0.25">
      <c r="B7686" s="46"/>
      <c r="G7686" s="60"/>
      <c r="H7686" s="46"/>
      <c r="I7686" s="46"/>
      <c r="N7686" s="60"/>
    </row>
    <row r="7687" spans="2:14" x14ac:dyDescent="0.25">
      <c r="B7687" s="46"/>
      <c r="G7687" s="60"/>
      <c r="H7687" s="46"/>
      <c r="I7687" s="46"/>
      <c r="N7687" s="60"/>
    </row>
    <row r="7688" spans="2:14" x14ac:dyDescent="0.25">
      <c r="B7688" s="46"/>
      <c r="G7688" s="60"/>
      <c r="H7688" s="46"/>
      <c r="I7688" s="46"/>
      <c r="N7688" s="60"/>
    </row>
    <row r="7689" spans="2:14" x14ac:dyDescent="0.25">
      <c r="B7689" s="46"/>
      <c r="G7689" s="60"/>
      <c r="H7689" s="46"/>
      <c r="I7689" s="46"/>
      <c r="N7689" s="60"/>
    </row>
    <row r="7690" spans="2:14" x14ac:dyDescent="0.25">
      <c r="B7690" s="46"/>
      <c r="G7690" s="60"/>
      <c r="H7690" s="46"/>
      <c r="I7690" s="46"/>
      <c r="N7690" s="60"/>
    </row>
    <row r="7691" spans="2:14" x14ac:dyDescent="0.25">
      <c r="B7691" s="46"/>
      <c r="G7691" s="60"/>
      <c r="H7691" s="46"/>
      <c r="I7691" s="46"/>
      <c r="N7691" s="60"/>
    </row>
    <row r="7692" spans="2:14" x14ac:dyDescent="0.25">
      <c r="B7692" s="46"/>
      <c r="G7692" s="60"/>
      <c r="H7692" s="46"/>
      <c r="I7692" s="46"/>
      <c r="N7692" s="60"/>
    </row>
    <row r="7693" spans="2:14" x14ac:dyDescent="0.25">
      <c r="B7693" s="46"/>
      <c r="G7693" s="60"/>
      <c r="H7693" s="46"/>
      <c r="I7693" s="46"/>
      <c r="N7693" s="60"/>
    </row>
    <row r="7694" spans="2:14" x14ac:dyDescent="0.25">
      <c r="B7694" s="46"/>
      <c r="G7694" s="60"/>
      <c r="H7694" s="46"/>
      <c r="I7694" s="46"/>
      <c r="N7694" s="60"/>
    </row>
    <row r="7695" spans="2:14" x14ac:dyDescent="0.25">
      <c r="B7695" s="46"/>
      <c r="G7695" s="60"/>
      <c r="H7695" s="46"/>
      <c r="I7695" s="46"/>
      <c r="N7695" s="60"/>
    </row>
    <row r="7696" spans="2:14" x14ac:dyDescent="0.25">
      <c r="B7696" s="46"/>
      <c r="G7696" s="60"/>
      <c r="H7696" s="46"/>
      <c r="I7696" s="46"/>
      <c r="N7696" s="60"/>
    </row>
    <row r="7697" spans="2:14" x14ac:dyDescent="0.25">
      <c r="B7697" s="46"/>
      <c r="G7697" s="60"/>
      <c r="H7697" s="46"/>
      <c r="I7697" s="46"/>
      <c r="N7697" s="60"/>
    </row>
    <row r="7698" spans="2:14" x14ac:dyDescent="0.25">
      <c r="B7698" s="46"/>
      <c r="G7698" s="60"/>
      <c r="H7698" s="46"/>
      <c r="I7698" s="46"/>
      <c r="N7698" s="60"/>
    </row>
    <row r="7699" spans="2:14" x14ac:dyDescent="0.25">
      <c r="B7699" s="46"/>
      <c r="G7699" s="60"/>
      <c r="H7699" s="46"/>
      <c r="I7699" s="46"/>
      <c r="N7699" s="60"/>
    </row>
    <row r="7700" spans="2:14" x14ac:dyDescent="0.25">
      <c r="B7700" s="46"/>
      <c r="G7700" s="60"/>
      <c r="H7700" s="46"/>
      <c r="I7700" s="46"/>
      <c r="N7700" s="60"/>
    </row>
    <row r="7701" spans="2:14" x14ac:dyDescent="0.25">
      <c r="B7701" s="46"/>
      <c r="G7701" s="60"/>
      <c r="H7701" s="46"/>
      <c r="I7701" s="46"/>
      <c r="N7701" s="60"/>
    </row>
    <row r="7702" spans="2:14" x14ac:dyDescent="0.25">
      <c r="B7702" s="46"/>
      <c r="G7702" s="60"/>
      <c r="H7702" s="46"/>
      <c r="I7702" s="46"/>
      <c r="N7702" s="60"/>
    </row>
    <row r="7703" spans="2:14" x14ac:dyDescent="0.25">
      <c r="B7703" s="46"/>
      <c r="G7703" s="60"/>
      <c r="H7703" s="46"/>
      <c r="I7703" s="46"/>
      <c r="N7703" s="60"/>
    </row>
    <row r="7704" spans="2:14" x14ac:dyDescent="0.25">
      <c r="B7704" s="46"/>
      <c r="G7704" s="60"/>
      <c r="H7704" s="46"/>
      <c r="I7704" s="46"/>
      <c r="N7704" s="60"/>
    </row>
    <row r="7705" spans="2:14" x14ac:dyDescent="0.25">
      <c r="B7705" s="46"/>
      <c r="G7705" s="60"/>
      <c r="H7705" s="46"/>
      <c r="I7705" s="46"/>
      <c r="N7705" s="60"/>
    </row>
    <row r="7706" spans="2:14" x14ac:dyDescent="0.25">
      <c r="B7706" s="46"/>
      <c r="G7706" s="60"/>
      <c r="H7706" s="46"/>
      <c r="I7706" s="46"/>
      <c r="N7706" s="60"/>
    </row>
    <row r="7707" spans="2:14" x14ac:dyDescent="0.25">
      <c r="B7707" s="46"/>
      <c r="G7707" s="60"/>
      <c r="H7707" s="46"/>
      <c r="I7707" s="46"/>
      <c r="N7707" s="60"/>
    </row>
    <row r="7708" spans="2:14" x14ac:dyDescent="0.25">
      <c r="B7708" s="46"/>
      <c r="G7708" s="60"/>
      <c r="H7708" s="46"/>
      <c r="I7708" s="46"/>
      <c r="N7708" s="60"/>
    </row>
    <row r="7709" spans="2:14" x14ac:dyDescent="0.25">
      <c r="B7709" s="46"/>
      <c r="G7709" s="60"/>
      <c r="H7709" s="46"/>
      <c r="I7709" s="46"/>
      <c r="N7709" s="60"/>
    </row>
    <row r="7710" spans="2:14" x14ac:dyDescent="0.25">
      <c r="B7710" s="46"/>
      <c r="G7710" s="60"/>
      <c r="H7710" s="46"/>
      <c r="I7710" s="46"/>
      <c r="N7710" s="60"/>
    </row>
    <row r="7711" spans="2:14" x14ac:dyDescent="0.25">
      <c r="B7711" s="46"/>
      <c r="G7711" s="60"/>
      <c r="H7711" s="46"/>
      <c r="I7711" s="46"/>
      <c r="N7711" s="60"/>
    </row>
    <row r="7712" spans="2:14" x14ac:dyDescent="0.25">
      <c r="B7712" s="46"/>
      <c r="G7712" s="60"/>
      <c r="H7712" s="46"/>
      <c r="I7712" s="46"/>
      <c r="N7712" s="60"/>
    </row>
    <row r="7713" spans="2:14" x14ac:dyDescent="0.25">
      <c r="B7713" s="46"/>
      <c r="G7713" s="60"/>
      <c r="H7713" s="46"/>
      <c r="I7713" s="46"/>
      <c r="N7713" s="60"/>
    </row>
    <row r="7714" spans="2:14" x14ac:dyDescent="0.25">
      <c r="B7714" s="46"/>
      <c r="G7714" s="60"/>
      <c r="H7714" s="46"/>
      <c r="I7714" s="46"/>
      <c r="N7714" s="60"/>
    </row>
    <row r="7715" spans="2:14" x14ac:dyDescent="0.25">
      <c r="B7715" s="46"/>
      <c r="G7715" s="60"/>
      <c r="H7715" s="46"/>
      <c r="I7715" s="46"/>
      <c r="N7715" s="60"/>
    </row>
    <row r="7716" spans="2:14" x14ac:dyDescent="0.25">
      <c r="B7716" s="46"/>
      <c r="G7716" s="60"/>
      <c r="H7716" s="46"/>
      <c r="I7716" s="46"/>
      <c r="N7716" s="60"/>
    </row>
    <row r="7717" spans="2:14" x14ac:dyDescent="0.25">
      <c r="B7717" s="46"/>
      <c r="G7717" s="60"/>
      <c r="H7717" s="46"/>
      <c r="I7717" s="46"/>
      <c r="N7717" s="60"/>
    </row>
    <row r="7718" spans="2:14" x14ac:dyDescent="0.25">
      <c r="B7718" s="46"/>
      <c r="G7718" s="60"/>
      <c r="H7718" s="46"/>
      <c r="I7718" s="46"/>
      <c r="N7718" s="60"/>
    </row>
    <row r="7719" spans="2:14" x14ac:dyDescent="0.25">
      <c r="B7719" s="46"/>
      <c r="G7719" s="60"/>
      <c r="H7719" s="46"/>
      <c r="I7719" s="46"/>
      <c r="N7719" s="60"/>
    </row>
    <row r="7720" spans="2:14" x14ac:dyDescent="0.25">
      <c r="B7720" s="46"/>
      <c r="G7720" s="60"/>
      <c r="H7720" s="46"/>
      <c r="I7720" s="46"/>
      <c r="N7720" s="60"/>
    </row>
    <row r="7721" spans="2:14" x14ac:dyDescent="0.25">
      <c r="B7721" s="46"/>
      <c r="G7721" s="60"/>
      <c r="H7721" s="46"/>
      <c r="I7721" s="46"/>
      <c r="N7721" s="60"/>
    </row>
    <row r="7722" spans="2:14" x14ac:dyDescent="0.25">
      <c r="B7722" s="46"/>
      <c r="G7722" s="60"/>
      <c r="H7722" s="46"/>
      <c r="I7722" s="46"/>
      <c r="N7722" s="60"/>
    </row>
    <row r="7723" spans="2:14" x14ac:dyDescent="0.25">
      <c r="B7723" s="46"/>
      <c r="G7723" s="60"/>
      <c r="H7723" s="46"/>
      <c r="I7723" s="46"/>
      <c r="N7723" s="60"/>
    </row>
    <row r="7724" spans="2:14" x14ac:dyDescent="0.25">
      <c r="B7724" s="46"/>
      <c r="G7724" s="60"/>
      <c r="H7724" s="46"/>
      <c r="I7724" s="46"/>
      <c r="N7724" s="60"/>
    </row>
    <row r="7725" spans="2:14" x14ac:dyDescent="0.25">
      <c r="B7725" s="46"/>
      <c r="G7725" s="60"/>
      <c r="H7725" s="46"/>
      <c r="I7725" s="46"/>
      <c r="N7725" s="60"/>
    </row>
    <row r="7726" spans="2:14" x14ac:dyDescent="0.25">
      <c r="B7726" s="46"/>
      <c r="G7726" s="60"/>
      <c r="H7726" s="46"/>
      <c r="I7726" s="46"/>
      <c r="N7726" s="60"/>
    </row>
    <row r="7727" spans="2:14" x14ac:dyDescent="0.25">
      <c r="B7727" s="46"/>
      <c r="G7727" s="60"/>
      <c r="H7727" s="46"/>
      <c r="I7727" s="46"/>
      <c r="N7727" s="60"/>
    </row>
    <row r="7728" spans="2:14" x14ac:dyDescent="0.25">
      <c r="B7728" s="46"/>
      <c r="G7728" s="60"/>
      <c r="H7728" s="46"/>
      <c r="I7728" s="46"/>
      <c r="N7728" s="60"/>
    </row>
    <row r="7729" spans="2:14" x14ac:dyDescent="0.25">
      <c r="B7729" s="46"/>
      <c r="G7729" s="60"/>
      <c r="H7729" s="46"/>
      <c r="I7729" s="46"/>
      <c r="N7729" s="60"/>
    </row>
    <row r="7730" spans="2:14" x14ac:dyDescent="0.25">
      <c r="B7730" s="46"/>
      <c r="G7730" s="60"/>
      <c r="H7730" s="46"/>
      <c r="I7730" s="46"/>
      <c r="N7730" s="60"/>
    </row>
    <row r="7731" spans="2:14" x14ac:dyDescent="0.25">
      <c r="B7731" s="46"/>
      <c r="G7731" s="60"/>
      <c r="H7731" s="46"/>
      <c r="I7731" s="46"/>
      <c r="N7731" s="60"/>
    </row>
    <row r="7732" spans="2:14" x14ac:dyDescent="0.25">
      <c r="B7732" s="46"/>
      <c r="G7732" s="60"/>
      <c r="H7732" s="46"/>
      <c r="I7732" s="46"/>
      <c r="N7732" s="60"/>
    </row>
    <row r="7733" spans="2:14" x14ac:dyDescent="0.25">
      <c r="B7733" s="46"/>
      <c r="G7733" s="60"/>
      <c r="H7733" s="46"/>
      <c r="I7733" s="46"/>
      <c r="N7733" s="60"/>
    </row>
    <row r="7734" spans="2:14" x14ac:dyDescent="0.25">
      <c r="B7734" s="46"/>
      <c r="G7734" s="60"/>
      <c r="H7734" s="46"/>
      <c r="I7734" s="46"/>
      <c r="N7734" s="60"/>
    </row>
    <row r="7735" spans="2:14" x14ac:dyDescent="0.25">
      <c r="B7735" s="46"/>
      <c r="G7735" s="60"/>
      <c r="H7735" s="46"/>
      <c r="I7735" s="46"/>
      <c r="N7735" s="60"/>
    </row>
    <row r="7736" spans="2:14" x14ac:dyDescent="0.25">
      <c r="B7736" s="46"/>
      <c r="G7736" s="60"/>
      <c r="H7736" s="46"/>
      <c r="I7736" s="46"/>
      <c r="N7736" s="60"/>
    </row>
    <row r="7737" spans="2:14" x14ac:dyDescent="0.25">
      <c r="B7737" s="46"/>
      <c r="G7737" s="60"/>
      <c r="H7737" s="46"/>
      <c r="I7737" s="46"/>
      <c r="N7737" s="60"/>
    </row>
    <row r="7738" spans="2:14" x14ac:dyDescent="0.25">
      <c r="B7738" s="46"/>
      <c r="G7738" s="60"/>
      <c r="H7738" s="46"/>
      <c r="I7738" s="46"/>
      <c r="N7738" s="60"/>
    </row>
    <row r="7739" spans="2:14" x14ac:dyDescent="0.25">
      <c r="B7739" s="46"/>
      <c r="G7739" s="60"/>
      <c r="H7739" s="46"/>
      <c r="I7739" s="46"/>
      <c r="N7739" s="60"/>
    </row>
    <row r="7740" spans="2:14" x14ac:dyDescent="0.25">
      <c r="B7740" s="46"/>
      <c r="G7740" s="60"/>
      <c r="H7740" s="46"/>
      <c r="I7740" s="46"/>
      <c r="N7740" s="60"/>
    </row>
    <row r="7741" spans="2:14" x14ac:dyDescent="0.25">
      <c r="B7741" s="46"/>
      <c r="G7741" s="60"/>
      <c r="H7741" s="46"/>
      <c r="I7741" s="46"/>
      <c r="N7741" s="60"/>
    </row>
    <row r="7742" spans="2:14" x14ac:dyDescent="0.25">
      <c r="B7742" s="46"/>
      <c r="G7742" s="60"/>
      <c r="H7742" s="46"/>
      <c r="I7742" s="46"/>
      <c r="N7742" s="60"/>
    </row>
    <row r="7743" spans="2:14" x14ac:dyDescent="0.25">
      <c r="B7743" s="46"/>
      <c r="G7743" s="60"/>
      <c r="H7743" s="46"/>
      <c r="I7743" s="46"/>
      <c r="N7743" s="60"/>
    </row>
    <row r="7744" spans="2:14" x14ac:dyDescent="0.25">
      <c r="B7744" s="46"/>
      <c r="G7744" s="60"/>
      <c r="H7744" s="46"/>
      <c r="I7744" s="46"/>
      <c r="N7744" s="60"/>
    </row>
    <row r="7745" spans="2:14" x14ac:dyDescent="0.25">
      <c r="B7745" s="46"/>
      <c r="G7745" s="60"/>
      <c r="H7745" s="46"/>
      <c r="I7745" s="46"/>
      <c r="N7745" s="60"/>
    </row>
    <row r="7746" spans="2:14" x14ac:dyDescent="0.25">
      <c r="B7746" s="46"/>
      <c r="G7746" s="60"/>
      <c r="H7746" s="46"/>
      <c r="I7746" s="46"/>
      <c r="N7746" s="60"/>
    </row>
    <row r="7747" spans="2:14" x14ac:dyDescent="0.25">
      <c r="B7747" s="46"/>
      <c r="G7747" s="60"/>
      <c r="H7747" s="46"/>
      <c r="I7747" s="46"/>
      <c r="N7747" s="60"/>
    </row>
    <row r="7748" spans="2:14" x14ac:dyDescent="0.25">
      <c r="B7748" s="46"/>
      <c r="G7748" s="60"/>
      <c r="H7748" s="46"/>
      <c r="I7748" s="46"/>
      <c r="N7748" s="60"/>
    </row>
    <row r="7749" spans="2:14" x14ac:dyDescent="0.25">
      <c r="B7749" s="46"/>
      <c r="G7749" s="60"/>
      <c r="H7749" s="46"/>
      <c r="I7749" s="46"/>
      <c r="N7749" s="60"/>
    </row>
    <row r="7750" spans="2:14" x14ac:dyDescent="0.25">
      <c r="B7750" s="46"/>
      <c r="G7750" s="60"/>
      <c r="H7750" s="46"/>
      <c r="I7750" s="46"/>
      <c r="N7750" s="60"/>
    </row>
    <row r="7751" spans="2:14" x14ac:dyDescent="0.25">
      <c r="B7751" s="46"/>
      <c r="G7751" s="60"/>
      <c r="H7751" s="46"/>
      <c r="I7751" s="46"/>
      <c r="N7751" s="60"/>
    </row>
    <row r="7752" spans="2:14" x14ac:dyDescent="0.25">
      <c r="B7752" s="46"/>
      <c r="G7752" s="60"/>
      <c r="H7752" s="46"/>
      <c r="I7752" s="46"/>
      <c r="N7752" s="60"/>
    </row>
    <row r="7753" spans="2:14" x14ac:dyDescent="0.25">
      <c r="B7753" s="46"/>
      <c r="G7753" s="60"/>
      <c r="H7753" s="46"/>
      <c r="I7753" s="46"/>
      <c r="N7753" s="60"/>
    </row>
    <row r="7754" spans="2:14" x14ac:dyDescent="0.25">
      <c r="B7754" s="46"/>
      <c r="G7754" s="60"/>
      <c r="H7754" s="46"/>
      <c r="I7754" s="46"/>
      <c r="N7754" s="60"/>
    </row>
    <row r="7755" spans="2:14" x14ac:dyDescent="0.25">
      <c r="B7755" s="46"/>
      <c r="G7755" s="60"/>
      <c r="H7755" s="46"/>
      <c r="I7755" s="46"/>
      <c r="N7755" s="60"/>
    </row>
    <row r="7756" spans="2:14" x14ac:dyDescent="0.25">
      <c r="B7756" s="46"/>
      <c r="G7756" s="60"/>
      <c r="H7756" s="46"/>
      <c r="I7756" s="46"/>
      <c r="N7756" s="60"/>
    </row>
    <row r="7757" spans="2:14" x14ac:dyDescent="0.25">
      <c r="B7757" s="46"/>
      <c r="G7757" s="60"/>
      <c r="H7757" s="46"/>
      <c r="I7757" s="46"/>
      <c r="N7757" s="60"/>
    </row>
    <row r="7758" spans="2:14" x14ac:dyDescent="0.25">
      <c r="B7758" s="46"/>
      <c r="G7758" s="60"/>
      <c r="H7758" s="46"/>
      <c r="I7758" s="46"/>
      <c r="N7758" s="60"/>
    </row>
    <row r="7759" spans="2:14" x14ac:dyDescent="0.25">
      <c r="B7759" s="46"/>
      <c r="G7759" s="60"/>
      <c r="H7759" s="46"/>
      <c r="I7759" s="46"/>
      <c r="N7759" s="60"/>
    </row>
    <row r="7760" spans="2:14" x14ac:dyDescent="0.25">
      <c r="B7760" s="46"/>
      <c r="G7760" s="60"/>
      <c r="H7760" s="46"/>
      <c r="I7760" s="46"/>
      <c r="N7760" s="60"/>
    </row>
    <row r="7761" spans="2:14" x14ac:dyDescent="0.25">
      <c r="B7761" s="46"/>
      <c r="G7761" s="60"/>
      <c r="H7761" s="46"/>
      <c r="I7761" s="46"/>
      <c r="N7761" s="60"/>
    </row>
    <row r="7762" spans="2:14" x14ac:dyDescent="0.25">
      <c r="B7762" s="46"/>
      <c r="G7762" s="60"/>
      <c r="H7762" s="46"/>
      <c r="I7762" s="46"/>
      <c r="N7762" s="60"/>
    </row>
    <row r="7763" spans="2:14" x14ac:dyDescent="0.25">
      <c r="B7763" s="46"/>
      <c r="G7763" s="60"/>
      <c r="H7763" s="46"/>
      <c r="I7763" s="46"/>
      <c r="N7763" s="60"/>
    </row>
    <row r="7764" spans="2:14" x14ac:dyDescent="0.25">
      <c r="B7764" s="46"/>
      <c r="G7764" s="60"/>
      <c r="H7764" s="46"/>
      <c r="I7764" s="46"/>
      <c r="N7764" s="60"/>
    </row>
    <row r="7765" spans="2:14" x14ac:dyDescent="0.25">
      <c r="B7765" s="46"/>
      <c r="G7765" s="60"/>
      <c r="H7765" s="46"/>
      <c r="I7765" s="46"/>
      <c r="N7765" s="60"/>
    </row>
    <row r="7766" spans="2:14" x14ac:dyDescent="0.25">
      <c r="B7766" s="46"/>
      <c r="G7766" s="60"/>
      <c r="H7766" s="46"/>
      <c r="I7766" s="46"/>
      <c r="N7766" s="60"/>
    </row>
    <row r="7767" spans="2:14" x14ac:dyDescent="0.25">
      <c r="B7767" s="46"/>
      <c r="G7767" s="60"/>
      <c r="H7767" s="46"/>
      <c r="I7767" s="46"/>
      <c r="N7767" s="60"/>
    </row>
    <row r="7768" spans="2:14" x14ac:dyDescent="0.25">
      <c r="B7768" s="46"/>
      <c r="G7768" s="60"/>
      <c r="H7768" s="46"/>
      <c r="I7768" s="46"/>
      <c r="N7768" s="60"/>
    </row>
    <row r="7769" spans="2:14" x14ac:dyDescent="0.25">
      <c r="B7769" s="46"/>
      <c r="G7769" s="60"/>
      <c r="H7769" s="46"/>
      <c r="I7769" s="46"/>
      <c r="N7769" s="60"/>
    </row>
    <row r="7770" spans="2:14" x14ac:dyDescent="0.25">
      <c r="B7770" s="46"/>
      <c r="G7770" s="60"/>
      <c r="H7770" s="46"/>
      <c r="I7770" s="46"/>
      <c r="N7770" s="60"/>
    </row>
    <row r="7771" spans="2:14" x14ac:dyDescent="0.25">
      <c r="B7771" s="46"/>
      <c r="G7771" s="60"/>
      <c r="H7771" s="46"/>
      <c r="I7771" s="46"/>
      <c r="N7771" s="60"/>
    </row>
    <row r="7772" spans="2:14" x14ac:dyDescent="0.25">
      <c r="B7772" s="46"/>
      <c r="G7772" s="60"/>
      <c r="H7772" s="46"/>
      <c r="I7772" s="46"/>
      <c r="N7772" s="60"/>
    </row>
    <row r="7773" spans="2:14" x14ac:dyDescent="0.25">
      <c r="B7773" s="46"/>
      <c r="G7773" s="60"/>
      <c r="H7773" s="46"/>
      <c r="I7773" s="46"/>
      <c r="N7773" s="60"/>
    </row>
    <row r="7774" spans="2:14" x14ac:dyDescent="0.25">
      <c r="B7774" s="46"/>
      <c r="G7774" s="60"/>
      <c r="H7774" s="46"/>
      <c r="I7774" s="46"/>
      <c r="N7774" s="60"/>
    </row>
    <row r="7775" spans="2:14" x14ac:dyDescent="0.25">
      <c r="B7775" s="46"/>
      <c r="G7775" s="60"/>
      <c r="H7775" s="46"/>
      <c r="I7775" s="46"/>
      <c r="N7775" s="60"/>
    </row>
    <row r="7776" spans="2:14" x14ac:dyDescent="0.25">
      <c r="B7776" s="46"/>
      <c r="G7776" s="60"/>
      <c r="H7776" s="46"/>
      <c r="I7776" s="46"/>
      <c r="N7776" s="60"/>
    </row>
    <row r="7777" spans="2:14" x14ac:dyDescent="0.25">
      <c r="B7777" s="46"/>
      <c r="G7777" s="60"/>
      <c r="H7777" s="46"/>
      <c r="I7777" s="46"/>
      <c r="N7777" s="60"/>
    </row>
    <row r="7778" spans="2:14" x14ac:dyDescent="0.25">
      <c r="B7778" s="46"/>
      <c r="G7778" s="60"/>
      <c r="H7778" s="46"/>
      <c r="I7778" s="46"/>
      <c r="N7778" s="60"/>
    </row>
    <row r="7779" spans="2:14" x14ac:dyDescent="0.25">
      <c r="B7779" s="46"/>
      <c r="G7779" s="60"/>
      <c r="H7779" s="46"/>
      <c r="I7779" s="46"/>
      <c r="N7779" s="60"/>
    </row>
    <row r="7780" spans="2:14" x14ac:dyDescent="0.25">
      <c r="B7780" s="46"/>
      <c r="G7780" s="60"/>
      <c r="H7780" s="46"/>
      <c r="I7780" s="46"/>
      <c r="N7780" s="60"/>
    </row>
    <row r="7781" spans="2:14" x14ac:dyDescent="0.25">
      <c r="B7781" s="46"/>
      <c r="G7781" s="60"/>
      <c r="H7781" s="46"/>
      <c r="I7781" s="46"/>
      <c r="N7781" s="60"/>
    </row>
    <row r="7782" spans="2:14" x14ac:dyDescent="0.25">
      <c r="B7782" s="46"/>
      <c r="G7782" s="60"/>
      <c r="H7782" s="46"/>
      <c r="I7782" s="46"/>
      <c r="N7782" s="60"/>
    </row>
    <row r="7783" spans="2:14" x14ac:dyDescent="0.25">
      <c r="B7783" s="46"/>
      <c r="G7783" s="60"/>
      <c r="H7783" s="46"/>
      <c r="I7783" s="46"/>
      <c r="N7783" s="60"/>
    </row>
    <row r="7784" spans="2:14" x14ac:dyDescent="0.25">
      <c r="B7784" s="46"/>
      <c r="G7784" s="60"/>
      <c r="H7784" s="46"/>
      <c r="I7784" s="46"/>
      <c r="N7784" s="60"/>
    </row>
    <row r="7785" spans="2:14" x14ac:dyDescent="0.25">
      <c r="B7785" s="46"/>
      <c r="G7785" s="60"/>
      <c r="H7785" s="46"/>
      <c r="I7785" s="46"/>
      <c r="N7785" s="60"/>
    </row>
    <row r="7786" spans="2:14" x14ac:dyDescent="0.25">
      <c r="B7786" s="46"/>
      <c r="G7786" s="60"/>
      <c r="H7786" s="46"/>
      <c r="I7786" s="46"/>
      <c r="N7786" s="60"/>
    </row>
    <row r="7787" spans="2:14" x14ac:dyDescent="0.25">
      <c r="B7787" s="46"/>
      <c r="G7787" s="60"/>
      <c r="H7787" s="46"/>
      <c r="I7787" s="46"/>
      <c r="N7787" s="60"/>
    </row>
    <row r="7788" spans="2:14" x14ac:dyDescent="0.25">
      <c r="B7788" s="46"/>
      <c r="G7788" s="60"/>
      <c r="H7788" s="46"/>
      <c r="I7788" s="46"/>
      <c r="N7788" s="60"/>
    </row>
    <row r="7789" spans="2:14" x14ac:dyDescent="0.25">
      <c r="B7789" s="46"/>
      <c r="G7789" s="60"/>
      <c r="H7789" s="46"/>
      <c r="I7789" s="46"/>
      <c r="N7789" s="60"/>
    </row>
    <row r="7790" spans="2:14" x14ac:dyDescent="0.25">
      <c r="B7790" s="46"/>
      <c r="G7790" s="60"/>
      <c r="H7790" s="46"/>
      <c r="I7790" s="46"/>
      <c r="N7790" s="60"/>
    </row>
    <row r="7791" spans="2:14" x14ac:dyDescent="0.25">
      <c r="B7791" s="46"/>
      <c r="G7791" s="60"/>
      <c r="H7791" s="46"/>
      <c r="I7791" s="46"/>
      <c r="N7791" s="60"/>
    </row>
    <row r="7792" spans="2:14" x14ac:dyDescent="0.25">
      <c r="B7792" s="46"/>
      <c r="G7792" s="60"/>
      <c r="H7792" s="46"/>
      <c r="I7792" s="46"/>
      <c r="N7792" s="60"/>
    </row>
    <row r="7793" spans="2:14" x14ac:dyDescent="0.25">
      <c r="B7793" s="46"/>
      <c r="G7793" s="60"/>
      <c r="H7793" s="46"/>
      <c r="I7793" s="46"/>
      <c r="N7793" s="60"/>
    </row>
    <row r="7794" spans="2:14" x14ac:dyDescent="0.25">
      <c r="B7794" s="46"/>
      <c r="G7794" s="60"/>
      <c r="H7794" s="46"/>
      <c r="I7794" s="46"/>
      <c r="N7794" s="60"/>
    </row>
    <row r="7795" spans="2:14" x14ac:dyDescent="0.25">
      <c r="B7795" s="46"/>
      <c r="G7795" s="60"/>
      <c r="H7795" s="46"/>
      <c r="I7795" s="46"/>
      <c r="N7795" s="60"/>
    </row>
    <row r="7796" spans="2:14" x14ac:dyDescent="0.25">
      <c r="B7796" s="46"/>
      <c r="G7796" s="60"/>
      <c r="H7796" s="46"/>
      <c r="I7796" s="46"/>
      <c r="N7796" s="60"/>
    </row>
    <row r="7797" spans="2:14" x14ac:dyDescent="0.25">
      <c r="B7797" s="46"/>
      <c r="G7797" s="60"/>
      <c r="H7797" s="46"/>
      <c r="I7797" s="46"/>
      <c r="N7797" s="60"/>
    </row>
    <row r="7798" spans="2:14" x14ac:dyDescent="0.25">
      <c r="B7798" s="46"/>
      <c r="G7798" s="60"/>
      <c r="H7798" s="46"/>
      <c r="I7798" s="46"/>
      <c r="N7798" s="60"/>
    </row>
    <row r="7799" spans="2:14" x14ac:dyDescent="0.25">
      <c r="B7799" s="46"/>
      <c r="G7799" s="60"/>
      <c r="H7799" s="46"/>
      <c r="I7799" s="46"/>
      <c r="N7799" s="60"/>
    </row>
    <row r="7800" spans="2:14" x14ac:dyDescent="0.25">
      <c r="B7800" s="46"/>
      <c r="G7800" s="60"/>
      <c r="H7800" s="46"/>
      <c r="I7800" s="46"/>
      <c r="N7800" s="60"/>
    </row>
    <row r="7801" spans="2:14" x14ac:dyDescent="0.25">
      <c r="B7801" s="46"/>
      <c r="G7801" s="60"/>
      <c r="H7801" s="46"/>
      <c r="I7801" s="46"/>
      <c r="N7801" s="60"/>
    </row>
    <row r="7802" spans="2:14" x14ac:dyDescent="0.25">
      <c r="B7802" s="46"/>
      <c r="G7802" s="60"/>
      <c r="H7802" s="46"/>
      <c r="I7802" s="46"/>
      <c r="N7802" s="60"/>
    </row>
    <row r="7803" spans="2:14" x14ac:dyDescent="0.25">
      <c r="B7803" s="46"/>
      <c r="G7803" s="60"/>
      <c r="H7803" s="46"/>
      <c r="I7803" s="46"/>
      <c r="N7803" s="60"/>
    </row>
    <row r="7804" spans="2:14" x14ac:dyDescent="0.25">
      <c r="B7804" s="46"/>
      <c r="G7804" s="60"/>
      <c r="H7804" s="46"/>
      <c r="I7804" s="46"/>
      <c r="N7804" s="60"/>
    </row>
    <row r="7805" spans="2:14" x14ac:dyDescent="0.25">
      <c r="B7805" s="46"/>
      <c r="G7805" s="60"/>
      <c r="H7805" s="46"/>
      <c r="I7805" s="46"/>
      <c r="N7805" s="60"/>
    </row>
    <row r="7806" spans="2:14" x14ac:dyDescent="0.25">
      <c r="B7806" s="46"/>
      <c r="G7806" s="60"/>
      <c r="H7806" s="46"/>
      <c r="I7806" s="46"/>
      <c r="N7806" s="60"/>
    </row>
    <row r="7807" spans="2:14" x14ac:dyDescent="0.25">
      <c r="B7807" s="46"/>
      <c r="G7807" s="60"/>
      <c r="H7807" s="46"/>
      <c r="I7807" s="46"/>
      <c r="N7807" s="60"/>
    </row>
    <row r="7808" spans="2:14" x14ac:dyDescent="0.25">
      <c r="B7808" s="46"/>
      <c r="G7808" s="60"/>
      <c r="H7808" s="46"/>
      <c r="I7808" s="46"/>
      <c r="N7808" s="60"/>
    </row>
    <row r="7809" spans="2:14" x14ac:dyDescent="0.25">
      <c r="B7809" s="46"/>
      <c r="G7809" s="60"/>
      <c r="H7809" s="46"/>
      <c r="I7809" s="46"/>
      <c r="N7809" s="60"/>
    </row>
    <row r="7810" spans="2:14" x14ac:dyDescent="0.25">
      <c r="B7810" s="46"/>
      <c r="G7810" s="60"/>
      <c r="H7810" s="46"/>
      <c r="I7810" s="46"/>
      <c r="N7810" s="60"/>
    </row>
    <row r="7811" spans="2:14" x14ac:dyDescent="0.25">
      <c r="B7811" s="46"/>
      <c r="G7811" s="60"/>
      <c r="H7811" s="46"/>
      <c r="I7811" s="46"/>
      <c r="N7811" s="60"/>
    </row>
    <row r="7812" spans="2:14" x14ac:dyDescent="0.25">
      <c r="B7812" s="46"/>
      <c r="G7812" s="60"/>
      <c r="H7812" s="46"/>
      <c r="I7812" s="46"/>
      <c r="N7812" s="60"/>
    </row>
    <row r="7813" spans="2:14" x14ac:dyDescent="0.25">
      <c r="B7813" s="46"/>
      <c r="G7813" s="60"/>
      <c r="H7813" s="46"/>
      <c r="I7813" s="46"/>
      <c r="N7813" s="60"/>
    </row>
    <row r="7814" spans="2:14" x14ac:dyDescent="0.25">
      <c r="B7814" s="46"/>
      <c r="G7814" s="60"/>
      <c r="H7814" s="46"/>
      <c r="I7814" s="46"/>
      <c r="N7814" s="60"/>
    </row>
    <row r="7815" spans="2:14" x14ac:dyDescent="0.25">
      <c r="B7815" s="46"/>
      <c r="G7815" s="60"/>
      <c r="H7815" s="46"/>
      <c r="I7815" s="46"/>
      <c r="N7815" s="60"/>
    </row>
    <row r="7816" spans="2:14" x14ac:dyDescent="0.25">
      <c r="B7816" s="46"/>
      <c r="G7816" s="60"/>
      <c r="H7816" s="46"/>
      <c r="I7816" s="46"/>
      <c r="N7816" s="60"/>
    </row>
    <row r="7817" spans="2:14" x14ac:dyDescent="0.25">
      <c r="B7817" s="46"/>
      <c r="G7817" s="60"/>
      <c r="H7817" s="46"/>
      <c r="I7817" s="46"/>
      <c r="N7817" s="60"/>
    </row>
    <row r="7818" spans="2:14" x14ac:dyDescent="0.25">
      <c r="B7818" s="46"/>
      <c r="G7818" s="60"/>
      <c r="H7818" s="46"/>
      <c r="I7818" s="46"/>
      <c r="N7818" s="60"/>
    </row>
    <row r="7819" spans="2:14" x14ac:dyDescent="0.25">
      <c r="B7819" s="46"/>
      <c r="G7819" s="60"/>
      <c r="H7819" s="46"/>
      <c r="I7819" s="46"/>
      <c r="N7819" s="60"/>
    </row>
    <row r="7820" spans="2:14" x14ac:dyDescent="0.25">
      <c r="B7820" s="46"/>
      <c r="G7820" s="60"/>
      <c r="H7820" s="46"/>
      <c r="I7820" s="46"/>
      <c r="N7820" s="60"/>
    </row>
    <row r="7821" spans="2:14" x14ac:dyDescent="0.25">
      <c r="B7821" s="46"/>
      <c r="G7821" s="60"/>
      <c r="H7821" s="46"/>
      <c r="I7821" s="46"/>
      <c r="N7821" s="60"/>
    </row>
    <row r="7822" spans="2:14" x14ac:dyDescent="0.25">
      <c r="B7822" s="46"/>
      <c r="G7822" s="60"/>
      <c r="H7822" s="46"/>
      <c r="I7822" s="46"/>
      <c r="N7822" s="60"/>
    </row>
    <row r="7823" spans="2:14" x14ac:dyDescent="0.25">
      <c r="B7823" s="46"/>
      <c r="G7823" s="60"/>
      <c r="H7823" s="46"/>
      <c r="I7823" s="46"/>
      <c r="N7823" s="60"/>
    </row>
    <row r="7824" spans="2:14" x14ac:dyDescent="0.25">
      <c r="B7824" s="46"/>
      <c r="G7824" s="60"/>
      <c r="H7824" s="46"/>
      <c r="I7824" s="46"/>
      <c r="N7824" s="60"/>
    </row>
    <row r="7825" spans="2:14" x14ac:dyDescent="0.25">
      <c r="B7825" s="46"/>
      <c r="G7825" s="60"/>
      <c r="H7825" s="46"/>
      <c r="I7825" s="46"/>
      <c r="N7825" s="60"/>
    </row>
    <row r="7826" spans="2:14" x14ac:dyDescent="0.25">
      <c r="B7826" s="46"/>
      <c r="G7826" s="60"/>
      <c r="H7826" s="46"/>
      <c r="I7826" s="46"/>
      <c r="N7826" s="60"/>
    </row>
    <row r="7827" spans="2:14" x14ac:dyDescent="0.25">
      <c r="B7827" s="46"/>
      <c r="G7827" s="60"/>
      <c r="H7827" s="46"/>
      <c r="I7827" s="46"/>
      <c r="N7827" s="60"/>
    </row>
    <row r="7828" spans="2:14" x14ac:dyDescent="0.25">
      <c r="B7828" s="46"/>
      <c r="G7828" s="60"/>
      <c r="H7828" s="46"/>
      <c r="I7828" s="46"/>
      <c r="N7828" s="60"/>
    </row>
    <row r="7829" spans="2:14" x14ac:dyDescent="0.25">
      <c r="B7829" s="46"/>
      <c r="G7829" s="60"/>
      <c r="H7829" s="46"/>
      <c r="I7829" s="46"/>
      <c r="N7829" s="60"/>
    </row>
    <row r="7830" spans="2:14" x14ac:dyDescent="0.25">
      <c r="B7830" s="46"/>
      <c r="G7830" s="60"/>
      <c r="H7830" s="46"/>
      <c r="I7830" s="46"/>
      <c r="N7830" s="60"/>
    </row>
    <row r="7831" spans="2:14" x14ac:dyDescent="0.25">
      <c r="B7831" s="46"/>
      <c r="G7831" s="60"/>
      <c r="H7831" s="46"/>
      <c r="I7831" s="46"/>
      <c r="N7831" s="60"/>
    </row>
    <row r="7832" spans="2:14" x14ac:dyDescent="0.25">
      <c r="B7832" s="46"/>
      <c r="G7832" s="60"/>
      <c r="H7832" s="46"/>
      <c r="I7832" s="46"/>
      <c r="N7832" s="60"/>
    </row>
    <row r="7833" spans="2:14" x14ac:dyDescent="0.25">
      <c r="B7833" s="46"/>
      <c r="G7833" s="60"/>
      <c r="H7833" s="46"/>
      <c r="I7833" s="46"/>
      <c r="N7833" s="60"/>
    </row>
    <row r="7834" spans="2:14" x14ac:dyDescent="0.25">
      <c r="B7834" s="46"/>
      <c r="G7834" s="60"/>
      <c r="H7834" s="46"/>
      <c r="I7834" s="46"/>
      <c r="N7834" s="60"/>
    </row>
    <row r="7835" spans="2:14" x14ac:dyDescent="0.25">
      <c r="B7835" s="46"/>
      <c r="G7835" s="60"/>
      <c r="H7835" s="46"/>
      <c r="I7835" s="46"/>
      <c r="N7835" s="60"/>
    </row>
    <row r="7836" spans="2:14" x14ac:dyDescent="0.25">
      <c r="B7836" s="46"/>
      <c r="G7836" s="60"/>
      <c r="H7836" s="46"/>
      <c r="I7836" s="46"/>
      <c r="N7836" s="60"/>
    </row>
    <row r="7837" spans="2:14" x14ac:dyDescent="0.25">
      <c r="B7837" s="46"/>
      <c r="G7837" s="60"/>
      <c r="H7837" s="46"/>
      <c r="I7837" s="46"/>
      <c r="N7837" s="60"/>
    </row>
    <row r="7838" spans="2:14" x14ac:dyDescent="0.25">
      <c r="B7838" s="46"/>
      <c r="G7838" s="60"/>
      <c r="H7838" s="46"/>
      <c r="I7838" s="46"/>
      <c r="N7838" s="60"/>
    </row>
    <row r="7839" spans="2:14" x14ac:dyDescent="0.25">
      <c r="B7839" s="46"/>
      <c r="G7839" s="60"/>
      <c r="H7839" s="46"/>
      <c r="I7839" s="46"/>
      <c r="N7839" s="60"/>
    </row>
    <row r="7840" spans="2:14" x14ac:dyDescent="0.25">
      <c r="B7840" s="46"/>
      <c r="G7840" s="60"/>
      <c r="H7840" s="46"/>
      <c r="I7840" s="46"/>
      <c r="N7840" s="60"/>
    </row>
    <row r="7841" spans="2:14" x14ac:dyDescent="0.25">
      <c r="B7841" s="46"/>
      <c r="G7841" s="60"/>
      <c r="H7841" s="46"/>
      <c r="I7841" s="46"/>
      <c r="N7841" s="60"/>
    </row>
    <row r="7842" spans="2:14" x14ac:dyDescent="0.25">
      <c r="B7842" s="46"/>
      <c r="G7842" s="60"/>
      <c r="H7842" s="46"/>
      <c r="I7842" s="46"/>
      <c r="N7842" s="60"/>
    </row>
    <row r="7843" spans="2:14" x14ac:dyDescent="0.25">
      <c r="B7843" s="46"/>
      <c r="G7843" s="60"/>
      <c r="H7843" s="46"/>
      <c r="I7843" s="46"/>
      <c r="N7843" s="60"/>
    </row>
    <row r="7844" spans="2:14" x14ac:dyDescent="0.25">
      <c r="B7844" s="46"/>
      <c r="G7844" s="60"/>
      <c r="H7844" s="46"/>
      <c r="I7844" s="46"/>
      <c r="N7844" s="60"/>
    </row>
    <row r="7845" spans="2:14" x14ac:dyDescent="0.25">
      <c r="B7845" s="46"/>
      <c r="G7845" s="60"/>
      <c r="H7845" s="46"/>
      <c r="I7845" s="46"/>
      <c r="N7845" s="60"/>
    </row>
    <row r="7846" spans="2:14" x14ac:dyDescent="0.25">
      <c r="B7846" s="46"/>
      <c r="G7846" s="60"/>
      <c r="H7846" s="46"/>
      <c r="I7846" s="46"/>
      <c r="N7846" s="60"/>
    </row>
    <row r="7847" spans="2:14" x14ac:dyDescent="0.25">
      <c r="B7847" s="46"/>
      <c r="G7847" s="60"/>
      <c r="H7847" s="46"/>
      <c r="I7847" s="46"/>
      <c r="N7847" s="60"/>
    </row>
    <row r="7848" spans="2:14" x14ac:dyDescent="0.25">
      <c r="B7848" s="46"/>
      <c r="G7848" s="60"/>
      <c r="H7848" s="46"/>
      <c r="I7848" s="46"/>
      <c r="N7848" s="60"/>
    </row>
    <row r="7849" spans="2:14" x14ac:dyDescent="0.25">
      <c r="B7849" s="46"/>
      <c r="G7849" s="60"/>
      <c r="H7849" s="46"/>
      <c r="I7849" s="46"/>
      <c r="N7849" s="60"/>
    </row>
    <row r="7850" spans="2:14" x14ac:dyDescent="0.25">
      <c r="B7850" s="46"/>
      <c r="G7850" s="60"/>
      <c r="H7850" s="46"/>
      <c r="I7850" s="46"/>
      <c r="N7850" s="60"/>
    </row>
    <row r="7851" spans="2:14" x14ac:dyDescent="0.25">
      <c r="B7851" s="46"/>
      <c r="G7851" s="60"/>
      <c r="H7851" s="46"/>
      <c r="I7851" s="46"/>
      <c r="N7851" s="60"/>
    </row>
    <row r="7852" spans="2:14" x14ac:dyDescent="0.25">
      <c r="B7852" s="46"/>
      <c r="G7852" s="60"/>
      <c r="H7852" s="46"/>
      <c r="I7852" s="46"/>
      <c r="N7852" s="60"/>
    </row>
    <row r="7853" spans="2:14" x14ac:dyDescent="0.25">
      <c r="B7853" s="46"/>
      <c r="G7853" s="60"/>
      <c r="H7853" s="46"/>
      <c r="I7853" s="46"/>
      <c r="N7853" s="60"/>
    </row>
    <row r="7854" spans="2:14" x14ac:dyDescent="0.25">
      <c r="B7854" s="46"/>
      <c r="G7854" s="60"/>
      <c r="H7854" s="46"/>
      <c r="I7854" s="46"/>
      <c r="N7854" s="60"/>
    </row>
    <row r="7855" spans="2:14" x14ac:dyDescent="0.25">
      <c r="B7855" s="46"/>
      <c r="G7855" s="60"/>
      <c r="H7855" s="46"/>
      <c r="I7855" s="46"/>
      <c r="N7855" s="60"/>
    </row>
    <row r="7856" spans="2:14" x14ac:dyDescent="0.25">
      <c r="B7856" s="46"/>
      <c r="G7856" s="60"/>
      <c r="H7856" s="46"/>
      <c r="I7856" s="46"/>
      <c r="N7856" s="60"/>
    </row>
    <row r="7857" spans="2:14" x14ac:dyDescent="0.25">
      <c r="B7857" s="46"/>
      <c r="G7857" s="60"/>
      <c r="H7857" s="46"/>
      <c r="I7857" s="46"/>
      <c r="N7857" s="60"/>
    </row>
    <row r="7858" spans="2:14" x14ac:dyDescent="0.25">
      <c r="B7858" s="46"/>
      <c r="G7858" s="60"/>
      <c r="H7858" s="46"/>
      <c r="I7858" s="46"/>
      <c r="N7858" s="60"/>
    </row>
    <row r="7859" spans="2:14" x14ac:dyDescent="0.25">
      <c r="B7859" s="46"/>
      <c r="G7859" s="60"/>
      <c r="H7859" s="46"/>
      <c r="I7859" s="46"/>
      <c r="N7859" s="60"/>
    </row>
    <row r="7860" spans="2:14" x14ac:dyDescent="0.25">
      <c r="B7860" s="46"/>
      <c r="G7860" s="60"/>
      <c r="H7860" s="46"/>
      <c r="I7860" s="46"/>
      <c r="N7860" s="60"/>
    </row>
    <row r="7861" spans="2:14" x14ac:dyDescent="0.25">
      <c r="B7861" s="46"/>
      <c r="G7861" s="60"/>
      <c r="H7861" s="46"/>
      <c r="I7861" s="46"/>
      <c r="N7861" s="60"/>
    </row>
    <row r="7862" spans="2:14" x14ac:dyDescent="0.25">
      <c r="B7862" s="46"/>
      <c r="G7862" s="60"/>
      <c r="H7862" s="46"/>
      <c r="I7862" s="46"/>
      <c r="N7862" s="60"/>
    </row>
    <row r="7863" spans="2:14" x14ac:dyDescent="0.25">
      <c r="B7863" s="46"/>
      <c r="G7863" s="60"/>
      <c r="H7863" s="46"/>
      <c r="I7863" s="46"/>
      <c r="N7863" s="60"/>
    </row>
    <row r="7864" spans="2:14" x14ac:dyDescent="0.25">
      <c r="B7864" s="46"/>
      <c r="G7864" s="60"/>
      <c r="H7864" s="46"/>
      <c r="I7864" s="46"/>
      <c r="N7864" s="60"/>
    </row>
    <row r="7865" spans="2:14" x14ac:dyDescent="0.25">
      <c r="B7865" s="46"/>
      <c r="G7865" s="60"/>
      <c r="H7865" s="46"/>
      <c r="I7865" s="46"/>
      <c r="N7865" s="60"/>
    </row>
    <row r="7866" spans="2:14" x14ac:dyDescent="0.25">
      <c r="B7866" s="46"/>
      <c r="G7866" s="60"/>
      <c r="H7866" s="46"/>
      <c r="I7866" s="46"/>
      <c r="N7866" s="60"/>
    </row>
    <row r="7867" spans="2:14" x14ac:dyDescent="0.25">
      <c r="B7867" s="46"/>
      <c r="G7867" s="60"/>
      <c r="H7867" s="46"/>
      <c r="I7867" s="46"/>
      <c r="N7867" s="60"/>
    </row>
    <row r="7868" spans="2:14" x14ac:dyDescent="0.25">
      <c r="B7868" s="46"/>
      <c r="G7868" s="60"/>
      <c r="H7868" s="46"/>
      <c r="I7868" s="46"/>
      <c r="N7868" s="60"/>
    </row>
    <row r="7869" spans="2:14" x14ac:dyDescent="0.25">
      <c r="B7869" s="46"/>
      <c r="G7869" s="60"/>
      <c r="H7869" s="46"/>
      <c r="I7869" s="46"/>
      <c r="N7869" s="60"/>
    </row>
    <row r="7870" spans="2:14" x14ac:dyDescent="0.25">
      <c r="B7870" s="46"/>
      <c r="G7870" s="60"/>
      <c r="H7870" s="46"/>
      <c r="I7870" s="46"/>
      <c r="N7870" s="60"/>
    </row>
    <row r="7871" spans="2:14" x14ac:dyDescent="0.25">
      <c r="B7871" s="46"/>
      <c r="G7871" s="60"/>
      <c r="H7871" s="46"/>
      <c r="I7871" s="46"/>
      <c r="N7871" s="60"/>
    </row>
    <row r="7872" spans="2:14" x14ac:dyDescent="0.25">
      <c r="B7872" s="46"/>
      <c r="G7872" s="60"/>
      <c r="H7872" s="46"/>
      <c r="I7872" s="46"/>
      <c r="N7872" s="60"/>
    </row>
    <row r="7873" spans="2:14" x14ac:dyDescent="0.25">
      <c r="B7873" s="46"/>
      <c r="G7873" s="60"/>
      <c r="H7873" s="46"/>
      <c r="I7873" s="46"/>
      <c r="N7873" s="60"/>
    </row>
    <row r="7874" spans="2:14" x14ac:dyDescent="0.25">
      <c r="B7874" s="46"/>
      <c r="G7874" s="60"/>
      <c r="H7874" s="46"/>
      <c r="I7874" s="46"/>
      <c r="N7874" s="60"/>
    </row>
    <row r="7875" spans="2:14" x14ac:dyDescent="0.25">
      <c r="B7875" s="46"/>
      <c r="G7875" s="60"/>
      <c r="H7875" s="46"/>
      <c r="I7875" s="46"/>
      <c r="N7875" s="60"/>
    </row>
    <row r="7876" spans="2:14" x14ac:dyDescent="0.25">
      <c r="B7876" s="46"/>
      <c r="G7876" s="60"/>
      <c r="H7876" s="46"/>
      <c r="I7876" s="46"/>
      <c r="N7876" s="60"/>
    </row>
    <row r="7877" spans="2:14" x14ac:dyDescent="0.25">
      <c r="B7877" s="46"/>
      <c r="G7877" s="60"/>
      <c r="H7877" s="46"/>
      <c r="I7877" s="46"/>
      <c r="N7877" s="60"/>
    </row>
    <row r="7878" spans="2:14" x14ac:dyDescent="0.25">
      <c r="B7878" s="46"/>
      <c r="G7878" s="60"/>
      <c r="H7878" s="46"/>
      <c r="I7878" s="46"/>
      <c r="N7878" s="60"/>
    </row>
    <row r="7879" spans="2:14" x14ac:dyDescent="0.25">
      <c r="B7879" s="46"/>
      <c r="G7879" s="60"/>
      <c r="H7879" s="46"/>
      <c r="I7879" s="46"/>
      <c r="N7879" s="60"/>
    </row>
    <row r="7880" spans="2:14" x14ac:dyDescent="0.25">
      <c r="B7880" s="46"/>
      <c r="G7880" s="60"/>
      <c r="H7880" s="46"/>
      <c r="I7880" s="46"/>
      <c r="N7880" s="60"/>
    </row>
    <row r="7881" spans="2:14" x14ac:dyDescent="0.25">
      <c r="B7881" s="46"/>
      <c r="G7881" s="60"/>
      <c r="H7881" s="46"/>
      <c r="I7881" s="46"/>
      <c r="N7881" s="60"/>
    </row>
    <row r="7882" spans="2:14" x14ac:dyDescent="0.25">
      <c r="B7882" s="46"/>
      <c r="G7882" s="60"/>
      <c r="H7882" s="46"/>
      <c r="I7882" s="46"/>
      <c r="N7882" s="60"/>
    </row>
    <row r="7883" spans="2:14" x14ac:dyDescent="0.25">
      <c r="B7883" s="46"/>
      <c r="G7883" s="60"/>
      <c r="H7883" s="46"/>
      <c r="I7883" s="46"/>
      <c r="N7883" s="60"/>
    </row>
    <row r="7884" spans="2:14" x14ac:dyDescent="0.25">
      <c r="B7884" s="46"/>
      <c r="G7884" s="60"/>
      <c r="H7884" s="46"/>
      <c r="I7884" s="46"/>
      <c r="N7884" s="60"/>
    </row>
    <row r="7885" spans="2:14" x14ac:dyDescent="0.25">
      <c r="B7885" s="46"/>
      <c r="G7885" s="60"/>
      <c r="H7885" s="46"/>
      <c r="I7885" s="46"/>
      <c r="N7885" s="60"/>
    </row>
    <row r="7886" spans="2:14" x14ac:dyDescent="0.25">
      <c r="B7886" s="46"/>
      <c r="G7886" s="60"/>
      <c r="H7886" s="46"/>
      <c r="I7886" s="46"/>
      <c r="N7886" s="60"/>
    </row>
    <row r="7887" spans="2:14" x14ac:dyDescent="0.25">
      <c r="B7887" s="46"/>
      <c r="G7887" s="60"/>
      <c r="H7887" s="46"/>
      <c r="I7887" s="46"/>
      <c r="N7887" s="60"/>
    </row>
    <row r="7888" spans="2:14" x14ac:dyDescent="0.25">
      <c r="B7888" s="46"/>
      <c r="G7888" s="60"/>
      <c r="H7888" s="46"/>
      <c r="I7888" s="46"/>
      <c r="N7888" s="60"/>
    </row>
    <row r="7889" spans="2:14" x14ac:dyDescent="0.25">
      <c r="B7889" s="46"/>
      <c r="G7889" s="60"/>
      <c r="H7889" s="46"/>
      <c r="I7889" s="46"/>
      <c r="N7889" s="60"/>
    </row>
    <row r="7890" spans="2:14" x14ac:dyDescent="0.25">
      <c r="B7890" s="46"/>
      <c r="G7890" s="60"/>
      <c r="H7890" s="46"/>
      <c r="I7890" s="46"/>
      <c r="N7890" s="60"/>
    </row>
    <row r="7891" spans="2:14" x14ac:dyDescent="0.25">
      <c r="B7891" s="46"/>
      <c r="G7891" s="60"/>
      <c r="H7891" s="46"/>
      <c r="I7891" s="46"/>
      <c r="N7891" s="60"/>
    </row>
    <row r="7892" spans="2:14" x14ac:dyDescent="0.25">
      <c r="B7892" s="46"/>
      <c r="G7892" s="60"/>
      <c r="H7892" s="46"/>
      <c r="I7892" s="46"/>
      <c r="N7892" s="60"/>
    </row>
    <row r="7893" spans="2:14" x14ac:dyDescent="0.25">
      <c r="B7893" s="46"/>
      <c r="G7893" s="60"/>
      <c r="H7893" s="46"/>
      <c r="I7893" s="46"/>
      <c r="N7893" s="60"/>
    </row>
    <row r="7894" spans="2:14" x14ac:dyDescent="0.25">
      <c r="B7894" s="46"/>
      <c r="G7894" s="60"/>
      <c r="H7894" s="46"/>
      <c r="I7894" s="46"/>
      <c r="N7894" s="60"/>
    </row>
    <row r="7895" spans="2:14" x14ac:dyDescent="0.25">
      <c r="B7895" s="46"/>
      <c r="G7895" s="60"/>
      <c r="H7895" s="46"/>
      <c r="I7895" s="46"/>
      <c r="N7895" s="60"/>
    </row>
    <row r="7896" spans="2:14" x14ac:dyDescent="0.25">
      <c r="B7896" s="46"/>
      <c r="G7896" s="60"/>
      <c r="H7896" s="46"/>
      <c r="I7896" s="46"/>
      <c r="N7896" s="60"/>
    </row>
    <row r="7897" spans="2:14" x14ac:dyDescent="0.25">
      <c r="B7897" s="46"/>
      <c r="G7897" s="60"/>
      <c r="H7897" s="46"/>
      <c r="I7897" s="46"/>
      <c r="N7897" s="60"/>
    </row>
    <row r="7898" spans="2:14" x14ac:dyDescent="0.25">
      <c r="B7898" s="46"/>
      <c r="G7898" s="60"/>
      <c r="H7898" s="46"/>
      <c r="I7898" s="46"/>
      <c r="N7898" s="60"/>
    </row>
    <row r="7899" spans="2:14" x14ac:dyDescent="0.25">
      <c r="B7899" s="46"/>
      <c r="G7899" s="60"/>
      <c r="H7899" s="46"/>
      <c r="I7899" s="46"/>
      <c r="N7899" s="60"/>
    </row>
    <row r="7900" spans="2:14" x14ac:dyDescent="0.25">
      <c r="B7900" s="46"/>
      <c r="G7900" s="60"/>
      <c r="H7900" s="46"/>
      <c r="I7900" s="46"/>
      <c r="N7900" s="60"/>
    </row>
    <row r="7901" spans="2:14" x14ac:dyDescent="0.25">
      <c r="B7901" s="46"/>
      <c r="G7901" s="60"/>
      <c r="H7901" s="46"/>
      <c r="I7901" s="46"/>
      <c r="N7901" s="60"/>
    </row>
    <row r="7902" spans="2:14" x14ac:dyDescent="0.25">
      <c r="B7902" s="46"/>
      <c r="G7902" s="60"/>
      <c r="H7902" s="46"/>
      <c r="I7902" s="46"/>
      <c r="N7902" s="60"/>
    </row>
    <row r="7903" spans="2:14" x14ac:dyDescent="0.25">
      <c r="B7903" s="46"/>
      <c r="G7903" s="60"/>
      <c r="H7903" s="46"/>
      <c r="I7903" s="46"/>
      <c r="N7903" s="60"/>
    </row>
    <row r="7904" spans="2:14" x14ac:dyDescent="0.25">
      <c r="B7904" s="46"/>
      <c r="G7904" s="60"/>
      <c r="H7904" s="46"/>
      <c r="I7904" s="46"/>
      <c r="N7904" s="60"/>
    </row>
    <row r="7905" spans="2:14" x14ac:dyDescent="0.25">
      <c r="B7905" s="46"/>
      <c r="G7905" s="60"/>
      <c r="H7905" s="46"/>
      <c r="I7905" s="46"/>
      <c r="N7905" s="60"/>
    </row>
    <row r="7906" spans="2:14" x14ac:dyDescent="0.25">
      <c r="B7906" s="46"/>
      <c r="G7906" s="60"/>
      <c r="H7906" s="46"/>
      <c r="I7906" s="46"/>
      <c r="N7906" s="60"/>
    </row>
    <row r="7907" spans="2:14" x14ac:dyDescent="0.25">
      <c r="B7907" s="46"/>
      <c r="G7907" s="60"/>
      <c r="H7907" s="46"/>
      <c r="I7907" s="46"/>
      <c r="N7907" s="60"/>
    </row>
    <row r="7908" spans="2:14" x14ac:dyDescent="0.25">
      <c r="B7908" s="46"/>
      <c r="G7908" s="60"/>
      <c r="H7908" s="46"/>
      <c r="I7908" s="46"/>
      <c r="N7908" s="60"/>
    </row>
    <row r="7909" spans="2:14" x14ac:dyDescent="0.25">
      <c r="B7909" s="46"/>
      <c r="G7909" s="60"/>
      <c r="H7909" s="46"/>
      <c r="I7909" s="46"/>
      <c r="N7909" s="60"/>
    </row>
    <row r="7910" spans="2:14" x14ac:dyDescent="0.25">
      <c r="B7910" s="46"/>
      <c r="G7910" s="60"/>
      <c r="H7910" s="46"/>
      <c r="I7910" s="46"/>
      <c r="N7910" s="60"/>
    </row>
    <row r="7911" spans="2:14" x14ac:dyDescent="0.25">
      <c r="B7911" s="46"/>
      <c r="G7911" s="60"/>
      <c r="H7911" s="46"/>
      <c r="I7911" s="46"/>
      <c r="N7911" s="60"/>
    </row>
    <row r="7912" spans="2:14" x14ac:dyDescent="0.25">
      <c r="B7912" s="46"/>
      <c r="G7912" s="60"/>
      <c r="H7912" s="46"/>
      <c r="I7912" s="46"/>
      <c r="N7912" s="60"/>
    </row>
    <row r="7913" spans="2:14" x14ac:dyDescent="0.25">
      <c r="B7913" s="46"/>
      <c r="G7913" s="60"/>
      <c r="H7913" s="46"/>
      <c r="I7913" s="46"/>
      <c r="N7913" s="60"/>
    </row>
    <row r="7914" spans="2:14" x14ac:dyDescent="0.25">
      <c r="B7914" s="46"/>
      <c r="G7914" s="60"/>
      <c r="H7914" s="46"/>
      <c r="I7914" s="46"/>
      <c r="N7914" s="60"/>
    </row>
    <row r="7915" spans="2:14" x14ac:dyDescent="0.25">
      <c r="B7915" s="46"/>
      <c r="G7915" s="60"/>
      <c r="H7915" s="46"/>
      <c r="I7915" s="46"/>
      <c r="N7915" s="60"/>
    </row>
    <row r="7916" spans="2:14" x14ac:dyDescent="0.25">
      <c r="B7916" s="46"/>
      <c r="G7916" s="60"/>
      <c r="H7916" s="46"/>
      <c r="I7916" s="46"/>
      <c r="N7916" s="60"/>
    </row>
    <row r="7917" spans="2:14" x14ac:dyDescent="0.25">
      <c r="B7917" s="46"/>
      <c r="G7917" s="60"/>
      <c r="H7917" s="46"/>
      <c r="I7917" s="46"/>
      <c r="N7917" s="60"/>
    </row>
    <row r="7918" spans="2:14" x14ac:dyDescent="0.25">
      <c r="B7918" s="46"/>
      <c r="G7918" s="60"/>
      <c r="H7918" s="46"/>
      <c r="I7918" s="46"/>
      <c r="N7918" s="60"/>
    </row>
    <row r="7919" spans="2:14" x14ac:dyDescent="0.25">
      <c r="B7919" s="46"/>
      <c r="G7919" s="60"/>
      <c r="H7919" s="46"/>
      <c r="I7919" s="46"/>
      <c r="N7919" s="60"/>
    </row>
    <row r="7920" spans="2:14" x14ac:dyDescent="0.25">
      <c r="B7920" s="46"/>
      <c r="G7920" s="60"/>
      <c r="H7920" s="46"/>
      <c r="I7920" s="46"/>
      <c r="N7920" s="60"/>
    </row>
    <row r="7921" spans="2:14" x14ac:dyDescent="0.25">
      <c r="B7921" s="46"/>
      <c r="G7921" s="60"/>
      <c r="H7921" s="46"/>
      <c r="I7921" s="46"/>
      <c r="N7921" s="60"/>
    </row>
    <row r="7922" spans="2:14" x14ac:dyDescent="0.25">
      <c r="B7922" s="46"/>
      <c r="G7922" s="60"/>
      <c r="H7922" s="46"/>
      <c r="I7922" s="46"/>
      <c r="N7922" s="60"/>
    </row>
    <row r="7923" spans="2:14" x14ac:dyDescent="0.25">
      <c r="B7923" s="46"/>
      <c r="G7923" s="60"/>
      <c r="H7923" s="46"/>
      <c r="I7923" s="46"/>
      <c r="N7923" s="60"/>
    </row>
    <row r="7924" spans="2:14" x14ac:dyDescent="0.25">
      <c r="B7924" s="46"/>
      <c r="G7924" s="60"/>
      <c r="H7924" s="46"/>
      <c r="I7924" s="46"/>
      <c r="N7924" s="60"/>
    </row>
    <row r="7925" spans="2:14" x14ac:dyDescent="0.25">
      <c r="B7925" s="46"/>
      <c r="G7925" s="60"/>
      <c r="H7925" s="46"/>
      <c r="I7925" s="46"/>
      <c r="N7925" s="60"/>
    </row>
    <row r="7926" spans="2:14" x14ac:dyDescent="0.25">
      <c r="B7926" s="46"/>
      <c r="G7926" s="60"/>
      <c r="H7926" s="46"/>
      <c r="I7926" s="46"/>
      <c r="N7926" s="60"/>
    </row>
    <row r="7927" spans="2:14" x14ac:dyDescent="0.25">
      <c r="B7927" s="46"/>
      <c r="G7927" s="60"/>
      <c r="H7927" s="46"/>
      <c r="I7927" s="46"/>
      <c r="N7927" s="60"/>
    </row>
    <row r="7928" spans="2:14" x14ac:dyDescent="0.25">
      <c r="B7928" s="46"/>
      <c r="G7928" s="60"/>
      <c r="H7928" s="46"/>
      <c r="I7928" s="46"/>
      <c r="N7928" s="60"/>
    </row>
    <row r="7929" spans="2:14" x14ac:dyDescent="0.25">
      <c r="B7929" s="46"/>
      <c r="G7929" s="60"/>
      <c r="H7929" s="46"/>
      <c r="I7929" s="46"/>
      <c r="N7929" s="60"/>
    </row>
    <row r="7930" spans="2:14" x14ac:dyDescent="0.25">
      <c r="B7930" s="46"/>
      <c r="G7930" s="60"/>
      <c r="H7930" s="46"/>
      <c r="I7930" s="46"/>
      <c r="N7930" s="60"/>
    </row>
    <row r="7931" spans="2:14" x14ac:dyDescent="0.25">
      <c r="B7931" s="46"/>
      <c r="G7931" s="60"/>
      <c r="H7931" s="46"/>
      <c r="I7931" s="46"/>
      <c r="N7931" s="60"/>
    </row>
    <row r="7932" spans="2:14" x14ac:dyDescent="0.25">
      <c r="B7932" s="46"/>
      <c r="G7932" s="60"/>
      <c r="H7932" s="46"/>
      <c r="I7932" s="46"/>
      <c r="N7932" s="60"/>
    </row>
    <row r="7933" spans="2:14" x14ac:dyDescent="0.25">
      <c r="B7933" s="46"/>
      <c r="G7933" s="60"/>
      <c r="H7933" s="46"/>
      <c r="I7933" s="46"/>
      <c r="N7933" s="60"/>
    </row>
    <row r="7934" spans="2:14" x14ac:dyDescent="0.25">
      <c r="B7934" s="46"/>
      <c r="G7934" s="60"/>
      <c r="H7934" s="46"/>
      <c r="I7934" s="46"/>
      <c r="N7934" s="60"/>
    </row>
    <row r="7935" spans="2:14" x14ac:dyDescent="0.25">
      <c r="B7935" s="46"/>
      <c r="G7935" s="60"/>
      <c r="H7935" s="46"/>
      <c r="I7935" s="46"/>
      <c r="N7935" s="60"/>
    </row>
    <row r="7936" spans="2:14" x14ac:dyDescent="0.25">
      <c r="B7936" s="46"/>
      <c r="G7936" s="60"/>
      <c r="H7936" s="46"/>
      <c r="I7936" s="46"/>
      <c r="N7936" s="60"/>
    </row>
    <row r="7937" spans="2:14" x14ac:dyDescent="0.25">
      <c r="B7937" s="46"/>
      <c r="G7937" s="60"/>
      <c r="H7937" s="46"/>
      <c r="I7937" s="46"/>
      <c r="N7937" s="60"/>
    </row>
    <row r="7938" spans="2:14" x14ac:dyDescent="0.25">
      <c r="B7938" s="46"/>
      <c r="G7938" s="60"/>
      <c r="H7938" s="46"/>
      <c r="I7938" s="46"/>
      <c r="N7938" s="60"/>
    </row>
    <row r="7939" spans="2:14" x14ac:dyDescent="0.25">
      <c r="B7939" s="46"/>
      <c r="G7939" s="60"/>
      <c r="H7939" s="46"/>
      <c r="I7939" s="46"/>
      <c r="N7939" s="60"/>
    </row>
    <row r="7940" spans="2:14" x14ac:dyDescent="0.25">
      <c r="B7940" s="46"/>
      <c r="G7940" s="60"/>
      <c r="H7940" s="46"/>
      <c r="I7940" s="46"/>
      <c r="N7940" s="60"/>
    </row>
    <row r="7941" spans="2:14" x14ac:dyDescent="0.25">
      <c r="B7941" s="46"/>
      <c r="G7941" s="60"/>
      <c r="H7941" s="46"/>
      <c r="I7941" s="46"/>
      <c r="N7941" s="60"/>
    </row>
    <row r="7942" spans="2:14" x14ac:dyDescent="0.25">
      <c r="B7942" s="46"/>
      <c r="G7942" s="60"/>
      <c r="H7942" s="46"/>
      <c r="I7942" s="46"/>
      <c r="N7942" s="60"/>
    </row>
    <row r="7943" spans="2:14" x14ac:dyDescent="0.25">
      <c r="B7943" s="46"/>
      <c r="G7943" s="60"/>
      <c r="H7943" s="46"/>
      <c r="I7943" s="46"/>
      <c r="N7943" s="60"/>
    </row>
    <row r="7944" spans="2:14" x14ac:dyDescent="0.25">
      <c r="B7944" s="46"/>
      <c r="G7944" s="60"/>
      <c r="H7944" s="46"/>
      <c r="I7944" s="46"/>
      <c r="N7944" s="60"/>
    </row>
    <row r="7945" spans="2:14" x14ac:dyDescent="0.25">
      <c r="B7945" s="46"/>
      <c r="G7945" s="60"/>
      <c r="H7945" s="46"/>
      <c r="I7945" s="46"/>
      <c r="N7945" s="60"/>
    </row>
    <row r="7946" spans="2:14" x14ac:dyDescent="0.25">
      <c r="B7946" s="46"/>
      <c r="G7946" s="60"/>
      <c r="H7946" s="46"/>
      <c r="I7946" s="46"/>
      <c r="N7946" s="60"/>
    </row>
    <row r="7947" spans="2:14" x14ac:dyDescent="0.25">
      <c r="B7947" s="46"/>
      <c r="G7947" s="60"/>
      <c r="H7947" s="46"/>
      <c r="I7947" s="46"/>
      <c r="N7947" s="60"/>
    </row>
    <row r="7948" spans="2:14" x14ac:dyDescent="0.25">
      <c r="B7948" s="46"/>
      <c r="G7948" s="60"/>
      <c r="H7948" s="46"/>
      <c r="I7948" s="46"/>
      <c r="N7948" s="60"/>
    </row>
    <row r="7949" spans="2:14" x14ac:dyDescent="0.25">
      <c r="B7949" s="46"/>
      <c r="G7949" s="60"/>
      <c r="H7949" s="46"/>
      <c r="I7949" s="46"/>
      <c r="N7949" s="60"/>
    </row>
    <row r="7950" spans="2:14" x14ac:dyDescent="0.25">
      <c r="B7950" s="46"/>
      <c r="G7950" s="60"/>
      <c r="H7950" s="46"/>
      <c r="I7950" s="46"/>
      <c r="N7950" s="60"/>
    </row>
    <row r="7951" spans="2:14" x14ac:dyDescent="0.25">
      <c r="B7951" s="46"/>
      <c r="G7951" s="60"/>
      <c r="H7951" s="46"/>
      <c r="I7951" s="46"/>
      <c r="N7951" s="60"/>
    </row>
    <row r="7952" spans="2:14" x14ac:dyDescent="0.25">
      <c r="B7952" s="46"/>
      <c r="G7952" s="60"/>
      <c r="H7952" s="46"/>
      <c r="I7952" s="46"/>
      <c r="N7952" s="60"/>
    </row>
    <row r="7953" spans="2:14" x14ac:dyDescent="0.25">
      <c r="B7953" s="46"/>
      <c r="G7953" s="60"/>
      <c r="H7953" s="46"/>
      <c r="I7953" s="46"/>
      <c r="N7953" s="60"/>
    </row>
    <row r="7954" spans="2:14" x14ac:dyDescent="0.25">
      <c r="B7954" s="46"/>
      <c r="G7954" s="60"/>
      <c r="H7954" s="46"/>
      <c r="I7954" s="46"/>
      <c r="N7954" s="60"/>
    </row>
    <row r="7955" spans="2:14" x14ac:dyDescent="0.25">
      <c r="B7955" s="46"/>
      <c r="G7955" s="60"/>
      <c r="H7955" s="46"/>
      <c r="I7955" s="46"/>
      <c r="N7955" s="60"/>
    </row>
    <row r="7956" spans="2:14" x14ac:dyDescent="0.25">
      <c r="B7956" s="46"/>
      <c r="G7956" s="60"/>
      <c r="H7956" s="46"/>
      <c r="I7956" s="46"/>
      <c r="N7956" s="60"/>
    </row>
    <row r="7957" spans="2:14" x14ac:dyDescent="0.25">
      <c r="B7957" s="46"/>
      <c r="G7957" s="60"/>
      <c r="H7957" s="46"/>
      <c r="I7957" s="46"/>
      <c r="N7957" s="60"/>
    </row>
    <row r="7958" spans="2:14" x14ac:dyDescent="0.25">
      <c r="B7958" s="46"/>
      <c r="G7958" s="60"/>
      <c r="H7958" s="46"/>
      <c r="I7958" s="46"/>
      <c r="N7958" s="60"/>
    </row>
    <row r="7959" spans="2:14" x14ac:dyDescent="0.25">
      <c r="B7959" s="46"/>
      <c r="G7959" s="60"/>
      <c r="H7959" s="46"/>
      <c r="I7959" s="46"/>
      <c r="N7959" s="60"/>
    </row>
    <row r="7960" spans="2:14" x14ac:dyDescent="0.25">
      <c r="B7960" s="46"/>
      <c r="G7960" s="60"/>
      <c r="H7960" s="46"/>
      <c r="I7960" s="46"/>
      <c r="N7960" s="60"/>
    </row>
    <row r="7961" spans="2:14" x14ac:dyDescent="0.25">
      <c r="B7961" s="46"/>
      <c r="G7961" s="60"/>
      <c r="H7961" s="46"/>
      <c r="I7961" s="46"/>
      <c r="N7961" s="60"/>
    </row>
    <row r="7962" spans="2:14" x14ac:dyDescent="0.25">
      <c r="B7962" s="46"/>
      <c r="G7962" s="60"/>
      <c r="H7962" s="46"/>
      <c r="I7962" s="46"/>
      <c r="N7962" s="60"/>
    </row>
    <row r="7963" spans="2:14" x14ac:dyDescent="0.25">
      <c r="B7963" s="46"/>
      <c r="G7963" s="60"/>
      <c r="H7963" s="46"/>
      <c r="I7963" s="46"/>
      <c r="N7963" s="60"/>
    </row>
    <row r="7964" spans="2:14" x14ac:dyDescent="0.25">
      <c r="B7964" s="46"/>
      <c r="G7964" s="60"/>
      <c r="H7964" s="46"/>
      <c r="I7964" s="46"/>
      <c r="N7964" s="60"/>
    </row>
    <row r="7965" spans="2:14" x14ac:dyDescent="0.25">
      <c r="B7965" s="46"/>
      <c r="G7965" s="60"/>
      <c r="H7965" s="46"/>
      <c r="I7965" s="46"/>
      <c r="N7965" s="60"/>
    </row>
    <row r="7966" spans="2:14" x14ac:dyDescent="0.25">
      <c r="B7966" s="46"/>
      <c r="G7966" s="60"/>
      <c r="H7966" s="46"/>
      <c r="I7966" s="46"/>
      <c r="N7966" s="60"/>
    </row>
    <row r="7967" spans="2:14" x14ac:dyDescent="0.25">
      <c r="B7967" s="46"/>
      <c r="G7967" s="60"/>
      <c r="H7967" s="46"/>
      <c r="I7967" s="46"/>
      <c r="N7967" s="60"/>
    </row>
    <row r="7968" spans="2:14" x14ac:dyDescent="0.25">
      <c r="B7968" s="46"/>
      <c r="G7968" s="60"/>
      <c r="H7968" s="46"/>
      <c r="I7968" s="46"/>
      <c r="N7968" s="60"/>
    </row>
    <row r="7969" spans="2:14" x14ac:dyDescent="0.25">
      <c r="B7969" s="46"/>
      <c r="G7969" s="60"/>
      <c r="H7969" s="46"/>
      <c r="I7969" s="46"/>
      <c r="N7969" s="60"/>
    </row>
    <row r="7970" spans="2:14" x14ac:dyDescent="0.25">
      <c r="B7970" s="46"/>
      <c r="G7970" s="60"/>
      <c r="H7970" s="46"/>
      <c r="I7970" s="46"/>
      <c r="N7970" s="60"/>
    </row>
    <row r="7971" spans="2:14" x14ac:dyDescent="0.25">
      <c r="B7971" s="46"/>
      <c r="G7971" s="60"/>
      <c r="H7971" s="46"/>
      <c r="I7971" s="46"/>
      <c r="N7971" s="60"/>
    </row>
    <row r="7972" spans="2:14" x14ac:dyDescent="0.25">
      <c r="B7972" s="46"/>
      <c r="G7972" s="60"/>
      <c r="H7972" s="46"/>
      <c r="I7972" s="46"/>
      <c r="N7972" s="60"/>
    </row>
    <row r="7973" spans="2:14" x14ac:dyDescent="0.25">
      <c r="B7973" s="46"/>
      <c r="G7973" s="60"/>
      <c r="H7973" s="46"/>
      <c r="I7973" s="46"/>
      <c r="N7973" s="60"/>
    </row>
    <row r="7974" spans="2:14" x14ac:dyDescent="0.25">
      <c r="B7974" s="46"/>
      <c r="G7974" s="60"/>
      <c r="H7974" s="46"/>
      <c r="I7974" s="46"/>
      <c r="N7974" s="60"/>
    </row>
    <row r="7975" spans="2:14" x14ac:dyDescent="0.25">
      <c r="B7975" s="46"/>
      <c r="G7975" s="60"/>
      <c r="H7975" s="46"/>
      <c r="I7975" s="46"/>
      <c r="N7975" s="60"/>
    </row>
    <row r="7976" spans="2:14" x14ac:dyDescent="0.25">
      <c r="B7976" s="46"/>
      <c r="G7976" s="60"/>
      <c r="H7976" s="46"/>
      <c r="I7976" s="46"/>
      <c r="N7976" s="60"/>
    </row>
    <row r="7977" spans="2:14" x14ac:dyDescent="0.25">
      <c r="B7977" s="46"/>
      <c r="G7977" s="60"/>
      <c r="H7977" s="46"/>
      <c r="I7977" s="46"/>
      <c r="N7977" s="60"/>
    </row>
    <row r="7978" spans="2:14" x14ac:dyDescent="0.25">
      <c r="B7978" s="46"/>
      <c r="G7978" s="60"/>
      <c r="H7978" s="46"/>
      <c r="I7978" s="46"/>
      <c r="N7978" s="60"/>
    </row>
    <row r="7979" spans="2:14" x14ac:dyDescent="0.25">
      <c r="B7979" s="46"/>
      <c r="G7979" s="60"/>
      <c r="H7979" s="46"/>
      <c r="I7979" s="46"/>
      <c r="N7979" s="60"/>
    </row>
    <row r="7980" spans="2:14" x14ac:dyDescent="0.25">
      <c r="B7980" s="46"/>
      <c r="G7980" s="60"/>
      <c r="H7980" s="46"/>
      <c r="I7980" s="46"/>
      <c r="N7980" s="60"/>
    </row>
    <row r="7981" spans="2:14" x14ac:dyDescent="0.25">
      <c r="B7981" s="46"/>
      <c r="G7981" s="60"/>
      <c r="H7981" s="46"/>
      <c r="I7981" s="46"/>
      <c r="N7981" s="60"/>
    </row>
    <row r="7982" spans="2:14" x14ac:dyDescent="0.25">
      <c r="B7982" s="46"/>
      <c r="G7982" s="60"/>
      <c r="H7982" s="46"/>
      <c r="I7982" s="46"/>
      <c r="N7982" s="60"/>
    </row>
    <row r="7983" spans="2:14" x14ac:dyDescent="0.25">
      <c r="B7983" s="46"/>
      <c r="G7983" s="60"/>
      <c r="H7983" s="46"/>
      <c r="I7983" s="46"/>
      <c r="N7983" s="60"/>
    </row>
    <row r="7984" spans="2:14" x14ac:dyDescent="0.25">
      <c r="B7984" s="46"/>
      <c r="G7984" s="60"/>
      <c r="H7984" s="46"/>
      <c r="I7984" s="46"/>
      <c r="N7984" s="60"/>
    </row>
    <row r="7985" spans="2:14" x14ac:dyDescent="0.25">
      <c r="B7985" s="46"/>
      <c r="G7985" s="60"/>
      <c r="H7985" s="46"/>
      <c r="I7985" s="46"/>
      <c r="N7985" s="60"/>
    </row>
    <row r="7986" spans="2:14" x14ac:dyDescent="0.25">
      <c r="B7986" s="46"/>
      <c r="G7986" s="60"/>
      <c r="H7986" s="46"/>
      <c r="I7986" s="46"/>
      <c r="N7986" s="60"/>
    </row>
    <row r="7987" spans="2:14" x14ac:dyDescent="0.25">
      <c r="B7987" s="46"/>
      <c r="G7987" s="60"/>
      <c r="H7987" s="46"/>
      <c r="I7987" s="46"/>
      <c r="N7987" s="60"/>
    </row>
    <row r="7988" spans="2:14" x14ac:dyDescent="0.25">
      <c r="B7988" s="46"/>
      <c r="G7988" s="60"/>
      <c r="H7988" s="46"/>
      <c r="I7988" s="46"/>
      <c r="N7988" s="60"/>
    </row>
    <row r="7989" spans="2:14" x14ac:dyDescent="0.25">
      <c r="B7989" s="46"/>
      <c r="G7989" s="60"/>
      <c r="H7989" s="46"/>
      <c r="I7989" s="46"/>
      <c r="N7989" s="60"/>
    </row>
    <row r="7990" spans="2:14" x14ac:dyDescent="0.25">
      <c r="B7990" s="46"/>
      <c r="G7990" s="60"/>
      <c r="H7990" s="46"/>
      <c r="I7990" s="46"/>
      <c r="N7990" s="60"/>
    </row>
    <row r="7991" spans="2:14" x14ac:dyDescent="0.25">
      <c r="B7991" s="46"/>
      <c r="G7991" s="60"/>
      <c r="H7991" s="46"/>
      <c r="I7991" s="46"/>
      <c r="N7991" s="60"/>
    </row>
    <row r="7992" spans="2:14" x14ac:dyDescent="0.25">
      <c r="B7992" s="46"/>
      <c r="G7992" s="60"/>
      <c r="H7992" s="46"/>
      <c r="I7992" s="46"/>
      <c r="N7992" s="60"/>
    </row>
    <row r="7993" spans="2:14" x14ac:dyDescent="0.25">
      <c r="B7993" s="46"/>
      <c r="G7993" s="60"/>
      <c r="H7993" s="46"/>
      <c r="I7993" s="46"/>
      <c r="N7993" s="60"/>
    </row>
    <row r="7994" spans="2:14" x14ac:dyDescent="0.25">
      <c r="B7994" s="46"/>
      <c r="G7994" s="60"/>
      <c r="H7994" s="46"/>
      <c r="I7994" s="46"/>
      <c r="N7994" s="60"/>
    </row>
    <row r="7995" spans="2:14" x14ac:dyDescent="0.25">
      <c r="B7995" s="46"/>
      <c r="G7995" s="60"/>
      <c r="H7995" s="46"/>
      <c r="I7995" s="46"/>
      <c r="N7995" s="60"/>
    </row>
    <row r="7996" spans="2:14" x14ac:dyDescent="0.25">
      <c r="B7996" s="46"/>
      <c r="G7996" s="60"/>
      <c r="H7996" s="46"/>
      <c r="I7996" s="46"/>
      <c r="N7996" s="60"/>
    </row>
    <row r="7997" spans="2:14" x14ac:dyDescent="0.25">
      <c r="B7997" s="46"/>
      <c r="G7997" s="60"/>
      <c r="H7997" s="46"/>
      <c r="I7997" s="46"/>
      <c r="N7997" s="60"/>
    </row>
    <row r="7998" spans="2:14" x14ac:dyDescent="0.25">
      <c r="B7998" s="46"/>
      <c r="G7998" s="60"/>
      <c r="H7998" s="46"/>
      <c r="I7998" s="46"/>
      <c r="N7998" s="60"/>
    </row>
    <row r="7999" spans="2:14" x14ac:dyDescent="0.25">
      <c r="B7999" s="46"/>
      <c r="G7999" s="60"/>
      <c r="H7999" s="46"/>
      <c r="I7999" s="46"/>
      <c r="N7999" s="60"/>
    </row>
    <row r="8000" spans="2:14" x14ac:dyDescent="0.25">
      <c r="B8000" s="46"/>
      <c r="G8000" s="60"/>
      <c r="H8000" s="46"/>
      <c r="I8000" s="46"/>
      <c r="N8000" s="60"/>
    </row>
    <row r="8001" spans="2:14" x14ac:dyDescent="0.25">
      <c r="B8001" s="46"/>
      <c r="G8001" s="60"/>
      <c r="H8001" s="46"/>
      <c r="I8001" s="46"/>
      <c r="N8001" s="60"/>
    </row>
    <row r="8002" spans="2:14" x14ac:dyDescent="0.25">
      <c r="B8002" s="46"/>
      <c r="G8002" s="60"/>
      <c r="H8002" s="46"/>
      <c r="I8002" s="46"/>
      <c r="N8002" s="60"/>
    </row>
    <row r="8003" spans="2:14" x14ac:dyDescent="0.25">
      <c r="B8003" s="46"/>
      <c r="G8003" s="60"/>
      <c r="H8003" s="46"/>
      <c r="I8003" s="46"/>
      <c r="N8003" s="60"/>
    </row>
    <row r="8004" spans="2:14" x14ac:dyDescent="0.25">
      <c r="B8004" s="46"/>
      <c r="G8004" s="60"/>
      <c r="H8004" s="46"/>
      <c r="I8004" s="46"/>
      <c r="N8004" s="60"/>
    </row>
    <row r="8005" spans="2:14" x14ac:dyDescent="0.25">
      <c r="B8005" s="46"/>
      <c r="G8005" s="60"/>
      <c r="H8005" s="46"/>
      <c r="I8005" s="46"/>
      <c r="N8005" s="60"/>
    </row>
    <row r="8006" spans="2:14" x14ac:dyDescent="0.25">
      <c r="B8006" s="46"/>
      <c r="G8006" s="60"/>
      <c r="H8006" s="46"/>
      <c r="I8006" s="46"/>
      <c r="N8006" s="60"/>
    </row>
    <row r="8007" spans="2:14" x14ac:dyDescent="0.25">
      <c r="B8007" s="46"/>
      <c r="G8007" s="60"/>
      <c r="H8007" s="46"/>
      <c r="I8007" s="46"/>
      <c r="N8007" s="60"/>
    </row>
    <row r="8008" spans="2:14" x14ac:dyDescent="0.25">
      <c r="B8008" s="46"/>
      <c r="G8008" s="60"/>
      <c r="H8008" s="46"/>
      <c r="I8008" s="46"/>
      <c r="N8008" s="60"/>
    </row>
    <row r="8009" spans="2:14" x14ac:dyDescent="0.25">
      <c r="B8009" s="46"/>
      <c r="G8009" s="60"/>
      <c r="H8009" s="46"/>
      <c r="I8009" s="46"/>
      <c r="N8009" s="60"/>
    </row>
    <row r="8010" spans="2:14" x14ac:dyDescent="0.25">
      <c r="B8010" s="46"/>
      <c r="G8010" s="60"/>
      <c r="H8010" s="46"/>
      <c r="I8010" s="46"/>
      <c r="N8010" s="60"/>
    </row>
    <row r="8011" spans="2:14" x14ac:dyDescent="0.25">
      <c r="B8011" s="46"/>
      <c r="G8011" s="60"/>
      <c r="H8011" s="46"/>
      <c r="I8011" s="46"/>
      <c r="N8011" s="60"/>
    </row>
    <row r="8012" spans="2:14" x14ac:dyDescent="0.25">
      <c r="B8012" s="46"/>
      <c r="G8012" s="60"/>
      <c r="H8012" s="46"/>
      <c r="I8012" s="46"/>
      <c r="N8012" s="60"/>
    </row>
    <row r="8013" spans="2:14" x14ac:dyDescent="0.25">
      <c r="B8013" s="46"/>
      <c r="G8013" s="60"/>
      <c r="H8013" s="46"/>
      <c r="I8013" s="46"/>
      <c r="N8013" s="60"/>
    </row>
    <row r="8014" spans="2:14" x14ac:dyDescent="0.25">
      <c r="B8014" s="46"/>
      <c r="G8014" s="60"/>
      <c r="H8014" s="46"/>
      <c r="I8014" s="46"/>
      <c r="N8014" s="60"/>
    </row>
    <row r="8015" spans="2:14" x14ac:dyDescent="0.25">
      <c r="B8015" s="46"/>
      <c r="G8015" s="60"/>
      <c r="H8015" s="46"/>
      <c r="I8015" s="46"/>
      <c r="N8015" s="60"/>
    </row>
    <row r="8016" spans="2:14" x14ac:dyDescent="0.25">
      <c r="B8016" s="46"/>
      <c r="G8016" s="60"/>
      <c r="H8016" s="46"/>
      <c r="I8016" s="46"/>
      <c r="N8016" s="60"/>
    </row>
    <row r="8017" spans="2:14" x14ac:dyDescent="0.25">
      <c r="B8017" s="46"/>
      <c r="G8017" s="60"/>
      <c r="H8017" s="46"/>
      <c r="I8017" s="46"/>
      <c r="N8017" s="60"/>
    </row>
    <row r="8018" spans="2:14" x14ac:dyDescent="0.25">
      <c r="B8018" s="46"/>
      <c r="G8018" s="60"/>
      <c r="H8018" s="46"/>
      <c r="I8018" s="46"/>
      <c r="N8018" s="60"/>
    </row>
    <row r="8019" spans="2:14" x14ac:dyDescent="0.25">
      <c r="B8019" s="46"/>
      <c r="G8019" s="60"/>
      <c r="H8019" s="46"/>
      <c r="I8019" s="46"/>
      <c r="N8019" s="60"/>
    </row>
    <row r="8020" spans="2:14" x14ac:dyDescent="0.25">
      <c r="B8020" s="46"/>
      <c r="G8020" s="60"/>
      <c r="H8020" s="46"/>
      <c r="I8020" s="46"/>
      <c r="N8020" s="60"/>
    </row>
    <row r="8021" spans="2:14" x14ac:dyDescent="0.25">
      <c r="B8021" s="46"/>
      <c r="G8021" s="60"/>
      <c r="H8021" s="46"/>
      <c r="I8021" s="46"/>
      <c r="N8021" s="60"/>
    </row>
    <row r="8022" spans="2:14" x14ac:dyDescent="0.25">
      <c r="B8022" s="46"/>
      <c r="G8022" s="60"/>
      <c r="H8022" s="46"/>
      <c r="I8022" s="46"/>
      <c r="N8022" s="60"/>
    </row>
    <row r="8023" spans="2:14" x14ac:dyDescent="0.25">
      <c r="B8023" s="46"/>
      <c r="G8023" s="60"/>
      <c r="H8023" s="46"/>
      <c r="I8023" s="46"/>
      <c r="N8023" s="60"/>
    </row>
    <row r="8024" spans="2:14" x14ac:dyDescent="0.25">
      <c r="B8024" s="46"/>
      <c r="G8024" s="60"/>
      <c r="H8024" s="46"/>
      <c r="I8024" s="46"/>
      <c r="N8024" s="60"/>
    </row>
    <row r="8025" spans="2:14" x14ac:dyDescent="0.25">
      <c r="B8025" s="46"/>
      <c r="G8025" s="60"/>
      <c r="H8025" s="46"/>
      <c r="I8025" s="46"/>
      <c r="N8025" s="60"/>
    </row>
    <row r="8026" spans="2:14" x14ac:dyDescent="0.25">
      <c r="B8026" s="46"/>
      <c r="G8026" s="60"/>
      <c r="H8026" s="46"/>
      <c r="I8026" s="46"/>
      <c r="N8026" s="60"/>
    </row>
    <row r="8027" spans="2:14" x14ac:dyDescent="0.25">
      <c r="B8027" s="46"/>
      <c r="G8027" s="60"/>
      <c r="H8027" s="46"/>
      <c r="I8027" s="46"/>
      <c r="N8027" s="60"/>
    </row>
    <row r="8028" spans="2:14" x14ac:dyDescent="0.25">
      <c r="B8028" s="46"/>
      <c r="G8028" s="60"/>
      <c r="H8028" s="46"/>
      <c r="I8028" s="46"/>
      <c r="N8028" s="60"/>
    </row>
    <row r="8029" spans="2:14" x14ac:dyDescent="0.25">
      <c r="B8029" s="46"/>
      <c r="G8029" s="60"/>
      <c r="H8029" s="46"/>
      <c r="I8029" s="46"/>
      <c r="N8029" s="60"/>
    </row>
    <row r="8030" spans="2:14" x14ac:dyDescent="0.25">
      <c r="B8030" s="46"/>
      <c r="G8030" s="60"/>
      <c r="H8030" s="46"/>
      <c r="I8030" s="46"/>
      <c r="N8030" s="60"/>
    </row>
    <row r="8031" spans="2:14" x14ac:dyDescent="0.25">
      <c r="B8031" s="46"/>
      <c r="G8031" s="60"/>
      <c r="H8031" s="46"/>
      <c r="I8031" s="46"/>
      <c r="N8031" s="60"/>
    </row>
    <row r="8032" spans="2:14" x14ac:dyDescent="0.25">
      <c r="B8032" s="46"/>
      <c r="G8032" s="60"/>
      <c r="H8032" s="46"/>
      <c r="I8032" s="46"/>
      <c r="N8032" s="60"/>
    </row>
    <row r="8033" spans="2:14" x14ac:dyDescent="0.25">
      <c r="B8033" s="46"/>
      <c r="G8033" s="60"/>
      <c r="H8033" s="46"/>
      <c r="I8033" s="46"/>
      <c r="N8033" s="60"/>
    </row>
    <row r="8034" spans="2:14" x14ac:dyDescent="0.25">
      <c r="B8034" s="46"/>
      <c r="G8034" s="60"/>
      <c r="H8034" s="46"/>
      <c r="I8034" s="46"/>
      <c r="N8034" s="60"/>
    </row>
    <row r="8035" spans="2:14" x14ac:dyDescent="0.25">
      <c r="B8035" s="46"/>
      <c r="G8035" s="60"/>
      <c r="H8035" s="46"/>
      <c r="I8035" s="46"/>
      <c r="N8035" s="60"/>
    </row>
    <row r="8036" spans="2:14" x14ac:dyDescent="0.25">
      <c r="B8036" s="46"/>
      <c r="G8036" s="60"/>
      <c r="H8036" s="46"/>
      <c r="I8036" s="46"/>
      <c r="N8036" s="60"/>
    </row>
    <row r="8037" spans="2:14" x14ac:dyDescent="0.25">
      <c r="B8037" s="46"/>
      <c r="G8037" s="60"/>
      <c r="H8037" s="46"/>
      <c r="I8037" s="46"/>
      <c r="N8037" s="60"/>
    </row>
    <row r="8038" spans="2:14" x14ac:dyDescent="0.25">
      <c r="B8038" s="46"/>
      <c r="G8038" s="60"/>
      <c r="H8038" s="46"/>
      <c r="I8038" s="46"/>
      <c r="N8038" s="60"/>
    </row>
    <row r="8039" spans="2:14" x14ac:dyDescent="0.25">
      <c r="B8039" s="46"/>
      <c r="G8039" s="60"/>
      <c r="H8039" s="46"/>
      <c r="I8039" s="46"/>
      <c r="N8039" s="60"/>
    </row>
    <row r="8040" spans="2:14" x14ac:dyDescent="0.25">
      <c r="B8040" s="46"/>
      <c r="G8040" s="60"/>
      <c r="H8040" s="46"/>
      <c r="I8040" s="46"/>
      <c r="N8040" s="60"/>
    </row>
    <row r="8041" spans="2:14" x14ac:dyDescent="0.25">
      <c r="B8041" s="46"/>
      <c r="G8041" s="60"/>
      <c r="H8041" s="46"/>
      <c r="I8041" s="46"/>
      <c r="N8041" s="60"/>
    </row>
    <row r="8042" spans="2:14" x14ac:dyDescent="0.25">
      <c r="B8042" s="46"/>
      <c r="G8042" s="60"/>
      <c r="H8042" s="46"/>
      <c r="I8042" s="46"/>
      <c r="N8042" s="60"/>
    </row>
    <row r="8043" spans="2:14" x14ac:dyDescent="0.25">
      <c r="B8043" s="46"/>
      <c r="G8043" s="60"/>
      <c r="H8043" s="46"/>
      <c r="I8043" s="46"/>
      <c r="N8043" s="60"/>
    </row>
    <row r="8044" spans="2:14" x14ac:dyDescent="0.25">
      <c r="B8044" s="46"/>
      <c r="G8044" s="60"/>
      <c r="H8044" s="46"/>
      <c r="I8044" s="46"/>
      <c r="N8044" s="60"/>
    </row>
    <row r="8045" spans="2:14" x14ac:dyDescent="0.25">
      <c r="B8045" s="46"/>
      <c r="G8045" s="60"/>
      <c r="H8045" s="46"/>
      <c r="I8045" s="46"/>
      <c r="N8045" s="60"/>
    </row>
    <row r="8046" spans="2:14" x14ac:dyDescent="0.25">
      <c r="B8046" s="46"/>
      <c r="G8046" s="60"/>
      <c r="H8046" s="46"/>
      <c r="I8046" s="46"/>
      <c r="N8046" s="60"/>
    </row>
    <row r="8047" spans="2:14" x14ac:dyDescent="0.25">
      <c r="B8047" s="46"/>
      <c r="G8047" s="60"/>
      <c r="H8047" s="46"/>
      <c r="I8047" s="46"/>
      <c r="N8047" s="60"/>
    </row>
    <row r="8048" spans="2:14" x14ac:dyDescent="0.25">
      <c r="B8048" s="46"/>
      <c r="G8048" s="60"/>
      <c r="H8048" s="46"/>
      <c r="I8048" s="46"/>
      <c r="N8048" s="60"/>
    </row>
    <row r="8049" spans="2:14" x14ac:dyDescent="0.25">
      <c r="B8049" s="46"/>
      <c r="G8049" s="60"/>
      <c r="H8049" s="46"/>
      <c r="I8049" s="46"/>
      <c r="N8049" s="60"/>
    </row>
    <row r="8050" spans="2:14" x14ac:dyDescent="0.25">
      <c r="B8050" s="46"/>
      <c r="G8050" s="60"/>
      <c r="H8050" s="46"/>
      <c r="I8050" s="46"/>
      <c r="N8050" s="60"/>
    </row>
    <row r="8051" spans="2:14" x14ac:dyDescent="0.25">
      <c r="B8051" s="46"/>
      <c r="G8051" s="60"/>
      <c r="H8051" s="46"/>
      <c r="I8051" s="46"/>
      <c r="N8051" s="60"/>
    </row>
    <row r="8052" spans="2:14" x14ac:dyDescent="0.25">
      <c r="B8052" s="46"/>
      <c r="G8052" s="60"/>
      <c r="H8052" s="46"/>
      <c r="I8052" s="46"/>
      <c r="N8052" s="60"/>
    </row>
    <row r="8053" spans="2:14" x14ac:dyDescent="0.25">
      <c r="B8053" s="46"/>
      <c r="G8053" s="60"/>
      <c r="H8053" s="46"/>
      <c r="I8053" s="46"/>
      <c r="N8053" s="60"/>
    </row>
    <row r="8054" spans="2:14" x14ac:dyDescent="0.25">
      <c r="B8054" s="46"/>
      <c r="G8054" s="60"/>
      <c r="H8054" s="46"/>
      <c r="I8054" s="46"/>
      <c r="N8054" s="60"/>
    </row>
    <row r="8055" spans="2:14" x14ac:dyDescent="0.25">
      <c r="B8055" s="46"/>
      <c r="G8055" s="60"/>
      <c r="H8055" s="46"/>
      <c r="I8055" s="46"/>
      <c r="N8055" s="60"/>
    </row>
    <row r="8056" spans="2:14" x14ac:dyDescent="0.25">
      <c r="B8056" s="46"/>
      <c r="G8056" s="60"/>
      <c r="H8056" s="46"/>
      <c r="I8056" s="46"/>
      <c r="N8056" s="60"/>
    </row>
    <row r="8057" spans="2:14" x14ac:dyDescent="0.25">
      <c r="B8057" s="46"/>
      <c r="G8057" s="60"/>
      <c r="H8057" s="46"/>
      <c r="I8057" s="46"/>
      <c r="N8057" s="60"/>
    </row>
    <row r="8058" spans="2:14" x14ac:dyDescent="0.25">
      <c r="B8058" s="46"/>
      <c r="G8058" s="60"/>
      <c r="H8058" s="46"/>
      <c r="I8058" s="46"/>
      <c r="N8058" s="60"/>
    </row>
    <row r="8059" spans="2:14" x14ac:dyDescent="0.25">
      <c r="B8059" s="46"/>
      <c r="G8059" s="60"/>
      <c r="H8059" s="46"/>
      <c r="I8059" s="46"/>
      <c r="N8059" s="60"/>
    </row>
    <row r="8060" spans="2:14" x14ac:dyDescent="0.25">
      <c r="B8060" s="46"/>
      <c r="G8060" s="60"/>
      <c r="H8060" s="46"/>
      <c r="I8060" s="46"/>
      <c r="N8060" s="60"/>
    </row>
    <row r="8061" spans="2:14" x14ac:dyDescent="0.25">
      <c r="B8061" s="46"/>
      <c r="G8061" s="60"/>
      <c r="H8061" s="46"/>
      <c r="I8061" s="46"/>
      <c r="N8061" s="60"/>
    </row>
    <row r="8062" spans="2:14" x14ac:dyDescent="0.25">
      <c r="B8062" s="46"/>
      <c r="G8062" s="60"/>
      <c r="H8062" s="46"/>
      <c r="I8062" s="46"/>
      <c r="N8062" s="60"/>
    </row>
    <row r="8063" spans="2:14" x14ac:dyDescent="0.25">
      <c r="B8063" s="46"/>
      <c r="G8063" s="60"/>
      <c r="H8063" s="46"/>
      <c r="I8063" s="46"/>
      <c r="N8063" s="60"/>
    </row>
    <row r="8064" spans="2:14" x14ac:dyDescent="0.25">
      <c r="B8064" s="46"/>
      <c r="G8064" s="60"/>
      <c r="H8064" s="46"/>
      <c r="I8064" s="46"/>
      <c r="N8064" s="60"/>
    </row>
    <row r="8065" spans="2:14" x14ac:dyDescent="0.25">
      <c r="B8065" s="46"/>
      <c r="G8065" s="60"/>
      <c r="H8065" s="46"/>
      <c r="I8065" s="46"/>
      <c r="N8065" s="60"/>
    </row>
    <row r="8066" spans="2:14" x14ac:dyDescent="0.25">
      <c r="B8066" s="46"/>
      <c r="G8066" s="60"/>
      <c r="H8066" s="46"/>
      <c r="I8066" s="46"/>
      <c r="N8066" s="60"/>
    </row>
    <row r="8067" spans="2:14" x14ac:dyDescent="0.25">
      <c r="B8067" s="46"/>
      <c r="G8067" s="60"/>
      <c r="H8067" s="46"/>
      <c r="I8067" s="46"/>
      <c r="N8067" s="60"/>
    </row>
    <row r="8068" spans="2:14" x14ac:dyDescent="0.25">
      <c r="B8068" s="46"/>
      <c r="G8068" s="60"/>
      <c r="H8068" s="46"/>
      <c r="I8068" s="46"/>
      <c r="N8068" s="60"/>
    </row>
    <row r="8069" spans="2:14" x14ac:dyDescent="0.25">
      <c r="B8069" s="46"/>
      <c r="G8069" s="60"/>
      <c r="H8069" s="46"/>
      <c r="I8069" s="46"/>
      <c r="N8069" s="60"/>
    </row>
    <row r="8070" spans="2:14" x14ac:dyDescent="0.25">
      <c r="B8070" s="46"/>
      <c r="G8070" s="60"/>
      <c r="H8070" s="46"/>
      <c r="I8070" s="46"/>
      <c r="N8070" s="60"/>
    </row>
    <row r="8071" spans="2:14" x14ac:dyDescent="0.25">
      <c r="B8071" s="46"/>
      <c r="G8071" s="60"/>
      <c r="H8071" s="46"/>
      <c r="I8071" s="46"/>
      <c r="N8071" s="60"/>
    </row>
    <row r="8072" spans="2:14" x14ac:dyDescent="0.25">
      <c r="B8072" s="46"/>
      <c r="G8072" s="60"/>
      <c r="H8072" s="46"/>
      <c r="I8072" s="46"/>
      <c r="N8072" s="60"/>
    </row>
    <row r="8073" spans="2:14" x14ac:dyDescent="0.25">
      <c r="B8073" s="46"/>
      <c r="G8073" s="60"/>
      <c r="H8073" s="46"/>
      <c r="I8073" s="46"/>
      <c r="N8073" s="60"/>
    </row>
    <row r="8074" spans="2:14" x14ac:dyDescent="0.25">
      <c r="B8074" s="46"/>
      <c r="G8074" s="60"/>
      <c r="H8074" s="46"/>
      <c r="I8074" s="46"/>
      <c r="N8074" s="60"/>
    </row>
    <row r="8075" spans="2:14" x14ac:dyDescent="0.25">
      <c r="B8075" s="46"/>
      <c r="G8075" s="60"/>
      <c r="H8075" s="46"/>
      <c r="I8075" s="46"/>
      <c r="N8075" s="60"/>
    </row>
    <row r="8076" spans="2:14" x14ac:dyDescent="0.25">
      <c r="B8076" s="46"/>
      <c r="G8076" s="60"/>
      <c r="H8076" s="46"/>
      <c r="I8076" s="46"/>
      <c r="N8076" s="60"/>
    </row>
    <row r="8077" spans="2:14" x14ac:dyDescent="0.25">
      <c r="B8077" s="46"/>
      <c r="G8077" s="60"/>
      <c r="H8077" s="46"/>
      <c r="I8077" s="46"/>
      <c r="N8077" s="60"/>
    </row>
    <row r="8078" spans="2:14" x14ac:dyDescent="0.25">
      <c r="B8078" s="46"/>
      <c r="G8078" s="60"/>
      <c r="H8078" s="46"/>
      <c r="I8078" s="46"/>
      <c r="N8078" s="60"/>
    </row>
    <row r="8079" spans="2:14" x14ac:dyDescent="0.25">
      <c r="B8079" s="46"/>
      <c r="G8079" s="60"/>
      <c r="H8079" s="46"/>
      <c r="I8079" s="46"/>
      <c r="N8079" s="60"/>
    </row>
    <row r="8080" spans="2:14" x14ac:dyDescent="0.25">
      <c r="B8080" s="46"/>
      <c r="G8080" s="60"/>
      <c r="H8080" s="46"/>
      <c r="I8080" s="46"/>
      <c r="N8080" s="60"/>
    </row>
    <row r="8081" spans="2:14" x14ac:dyDescent="0.25">
      <c r="B8081" s="46"/>
      <c r="G8081" s="60"/>
      <c r="H8081" s="46"/>
      <c r="I8081" s="46"/>
      <c r="N8081" s="60"/>
    </row>
    <row r="8082" spans="2:14" x14ac:dyDescent="0.25">
      <c r="B8082" s="46"/>
      <c r="G8082" s="60"/>
      <c r="H8082" s="46"/>
      <c r="I8082" s="46"/>
      <c r="N8082" s="60"/>
    </row>
    <row r="8083" spans="2:14" x14ac:dyDescent="0.25">
      <c r="B8083" s="46"/>
      <c r="G8083" s="60"/>
      <c r="H8083" s="46"/>
      <c r="I8083" s="46"/>
      <c r="N8083" s="60"/>
    </row>
    <row r="8084" spans="2:14" x14ac:dyDescent="0.25">
      <c r="B8084" s="46"/>
      <c r="G8084" s="60"/>
      <c r="H8084" s="46"/>
      <c r="I8084" s="46"/>
      <c r="N8084" s="60"/>
    </row>
    <row r="8085" spans="2:14" x14ac:dyDescent="0.25">
      <c r="B8085" s="46"/>
      <c r="G8085" s="60"/>
      <c r="H8085" s="46"/>
      <c r="I8085" s="46"/>
      <c r="N8085" s="60"/>
    </row>
    <row r="8086" spans="2:14" x14ac:dyDescent="0.25">
      <c r="B8086" s="46"/>
      <c r="G8086" s="60"/>
      <c r="H8086" s="46"/>
      <c r="I8086" s="46"/>
      <c r="N8086" s="60"/>
    </row>
    <row r="8087" spans="2:14" x14ac:dyDescent="0.25">
      <c r="B8087" s="46"/>
      <c r="G8087" s="60"/>
      <c r="H8087" s="46"/>
      <c r="I8087" s="46"/>
      <c r="N8087" s="60"/>
    </row>
    <row r="8088" spans="2:14" x14ac:dyDescent="0.25">
      <c r="B8088" s="46"/>
      <c r="G8088" s="60"/>
      <c r="H8088" s="46"/>
      <c r="I8088" s="46"/>
      <c r="N8088" s="60"/>
    </row>
    <row r="8089" spans="2:14" x14ac:dyDescent="0.25">
      <c r="B8089" s="46"/>
      <c r="G8089" s="60"/>
      <c r="H8089" s="46"/>
      <c r="I8089" s="46"/>
      <c r="N8089" s="60"/>
    </row>
    <row r="8090" spans="2:14" x14ac:dyDescent="0.25">
      <c r="B8090" s="46"/>
      <c r="G8090" s="60"/>
      <c r="H8090" s="46"/>
      <c r="I8090" s="46"/>
      <c r="N8090" s="60"/>
    </row>
    <row r="8091" spans="2:14" x14ac:dyDescent="0.25">
      <c r="B8091" s="46"/>
      <c r="G8091" s="60"/>
      <c r="H8091" s="46"/>
      <c r="I8091" s="46"/>
      <c r="N8091" s="60"/>
    </row>
    <row r="8092" spans="2:14" x14ac:dyDescent="0.25">
      <c r="B8092" s="46"/>
      <c r="G8092" s="60"/>
      <c r="H8092" s="46"/>
      <c r="I8092" s="46"/>
      <c r="N8092" s="60"/>
    </row>
    <row r="8093" spans="2:14" x14ac:dyDescent="0.25">
      <c r="B8093" s="46"/>
      <c r="G8093" s="60"/>
      <c r="H8093" s="46"/>
      <c r="I8093" s="46"/>
      <c r="N8093" s="60"/>
    </row>
    <row r="8094" spans="2:14" x14ac:dyDescent="0.25">
      <c r="B8094" s="46"/>
      <c r="G8094" s="60"/>
      <c r="H8094" s="46"/>
      <c r="I8094" s="46"/>
      <c r="N8094" s="60"/>
    </row>
    <row r="8095" spans="2:14" x14ac:dyDescent="0.25">
      <c r="B8095" s="46"/>
      <c r="G8095" s="60"/>
      <c r="H8095" s="46"/>
      <c r="I8095" s="46"/>
      <c r="N8095" s="60"/>
    </row>
    <row r="8096" spans="2:14" x14ac:dyDescent="0.25">
      <c r="B8096" s="46"/>
      <c r="G8096" s="60"/>
      <c r="H8096" s="46"/>
      <c r="I8096" s="46"/>
      <c r="N8096" s="60"/>
    </row>
    <row r="8097" spans="2:14" x14ac:dyDescent="0.25">
      <c r="B8097" s="46"/>
      <c r="G8097" s="60"/>
      <c r="H8097" s="46"/>
      <c r="I8097" s="46"/>
      <c r="N8097" s="60"/>
    </row>
    <row r="8098" spans="2:14" x14ac:dyDescent="0.25">
      <c r="B8098" s="46"/>
      <c r="G8098" s="60"/>
      <c r="H8098" s="46"/>
      <c r="I8098" s="46"/>
      <c r="N8098" s="60"/>
    </row>
    <row r="8099" spans="2:14" x14ac:dyDescent="0.25">
      <c r="B8099" s="46"/>
      <c r="G8099" s="60"/>
      <c r="H8099" s="46"/>
      <c r="I8099" s="46"/>
      <c r="N8099" s="60"/>
    </row>
    <row r="8100" spans="2:14" x14ac:dyDescent="0.25">
      <c r="B8100" s="46"/>
      <c r="G8100" s="60"/>
      <c r="H8100" s="46"/>
      <c r="I8100" s="46"/>
      <c r="N8100" s="60"/>
    </row>
    <row r="8101" spans="2:14" x14ac:dyDescent="0.25">
      <c r="B8101" s="46"/>
      <c r="G8101" s="60"/>
      <c r="H8101" s="46"/>
      <c r="I8101" s="46"/>
      <c r="N8101" s="60"/>
    </row>
    <row r="8102" spans="2:14" x14ac:dyDescent="0.25">
      <c r="B8102" s="46"/>
      <c r="G8102" s="60"/>
      <c r="H8102" s="46"/>
      <c r="I8102" s="46"/>
      <c r="N8102" s="60"/>
    </row>
    <row r="8103" spans="2:14" x14ac:dyDescent="0.25">
      <c r="B8103" s="46"/>
      <c r="G8103" s="60"/>
      <c r="H8103" s="46"/>
      <c r="I8103" s="46"/>
      <c r="N8103" s="60"/>
    </row>
    <row r="8104" spans="2:14" x14ac:dyDescent="0.25">
      <c r="B8104" s="46"/>
      <c r="G8104" s="60"/>
      <c r="H8104" s="46"/>
      <c r="I8104" s="46"/>
      <c r="N8104" s="60"/>
    </row>
    <row r="8105" spans="2:14" x14ac:dyDescent="0.25">
      <c r="B8105" s="46"/>
      <c r="G8105" s="60"/>
      <c r="H8105" s="46"/>
      <c r="I8105" s="46"/>
      <c r="N8105" s="60"/>
    </row>
    <row r="8106" spans="2:14" x14ac:dyDescent="0.25">
      <c r="B8106" s="46"/>
      <c r="G8106" s="60"/>
      <c r="H8106" s="46"/>
      <c r="I8106" s="46"/>
      <c r="N8106" s="60"/>
    </row>
    <row r="8107" spans="2:14" x14ac:dyDescent="0.25">
      <c r="B8107" s="46"/>
      <c r="G8107" s="60"/>
      <c r="H8107" s="46"/>
      <c r="I8107" s="46"/>
      <c r="N8107" s="60"/>
    </row>
    <row r="8108" spans="2:14" x14ac:dyDescent="0.25">
      <c r="B8108" s="46"/>
      <c r="G8108" s="60"/>
      <c r="H8108" s="46"/>
      <c r="I8108" s="46"/>
      <c r="N8108" s="60"/>
    </row>
    <row r="8109" spans="2:14" x14ac:dyDescent="0.25">
      <c r="B8109" s="46"/>
      <c r="G8109" s="60"/>
      <c r="H8109" s="46"/>
      <c r="I8109" s="46"/>
      <c r="N8109" s="60"/>
    </row>
    <row r="8110" spans="2:14" x14ac:dyDescent="0.25">
      <c r="B8110" s="46"/>
      <c r="G8110" s="60"/>
      <c r="H8110" s="46"/>
      <c r="I8110" s="46"/>
      <c r="N8110" s="60"/>
    </row>
    <row r="8111" spans="2:14" x14ac:dyDescent="0.25">
      <c r="B8111" s="46"/>
      <c r="G8111" s="60"/>
      <c r="H8111" s="46"/>
      <c r="I8111" s="46"/>
      <c r="N8111" s="60"/>
    </row>
    <row r="8112" spans="2:14" x14ac:dyDescent="0.25">
      <c r="B8112" s="46"/>
      <c r="G8112" s="60"/>
      <c r="H8112" s="46"/>
      <c r="I8112" s="46"/>
      <c r="N8112" s="60"/>
    </row>
    <row r="8113" spans="2:14" x14ac:dyDescent="0.25">
      <c r="B8113" s="46"/>
      <c r="G8113" s="60"/>
      <c r="H8113" s="46"/>
      <c r="I8113" s="46"/>
      <c r="N8113" s="60"/>
    </row>
    <row r="8114" spans="2:14" x14ac:dyDescent="0.25">
      <c r="B8114" s="46"/>
      <c r="G8114" s="60"/>
      <c r="H8114" s="46"/>
      <c r="I8114" s="46"/>
      <c r="N8114" s="60"/>
    </row>
    <row r="8115" spans="2:14" x14ac:dyDescent="0.25">
      <c r="B8115" s="46"/>
      <c r="G8115" s="60"/>
      <c r="H8115" s="46"/>
      <c r="I8115" s="46"/>
      <c r="N8115" s="60"/>
    </row>
    <row r="8116" spans="2:14" x14ac:dyDescent="0.25">
      <c r="B8116" s="46"/>
      <c r="G8116" s="60"/>
      <c r="H8116" s="46"/>
      <c r="I8116" s="46"/>
      <c r="N8116" s="60"/>
    </row>
    <row r="8117" spans="2:14" x14ac:dyDescent="0.25">
      <c r="B8117" s="46"/>
      <c r="G8117" s="60"/>
      <c r="H8117" s="46"/>
      <c r="I8117" s="46"/>
      <c r="N8117" s="60"/>
    </row>
    <row r="8118" spans="2:14" x14ac:dyDescent="0.25">
      <c r="B8118" s="46"/>
      <c r="G8118" s="60"/>
      <c r="H8118" s="46"/>
      <c r="I8118" s="46"/>
      <c r="N8118" s="60"/>
    </row>
    <row r="8119" spans="2:14" x14ac:dyDescent="0.25">
      <c r="B8119" s="46"/>
      <c r="G8119" s="60"/>
      <c r="H8119" s="46"/>
      <c r="I8119" s="46"/>
      <c r="N8119" s="60"/>
    </row>
    <row r="8120" spans="2:14" x14ac:dyDescent="0.25">
      <c r="B8120" s="46"/>
      <c r="G8120" s="60"/>
      <c r="H8120" s="46"/>
      <c r="I8120" s="46"/>
      <c r="N8120" s="60"/>
    </row>
    <row r="8121" spans="2:14" x14ac:dyDescent="0.25">
      <c r="B8121" s="46"/>
      <c r="G8121" s="60"/>
      <c r="H8121" s="46"/>
      <c r="I8121" s="46"/>
      <c r="N8121" s="60"/>
    </row>
    <row r="8122" spans="2:14" x14ac:dyDescent="0.25">
      <c r="B8122" s="46"/>
      <c r="G8122" s="60"/>
      <c r="H8122" s="46"/>
      <c r="I8122" s="46"/>
      <c r="N8122" s="60"/>
    </row>
    <row r="8123" spans="2:14" x14ac:dyDescent="0.25">
      <c r="B8123" s="46"/>
      <c r="G8123" s="60"/>
      <c r="H8123" s="46"/>
      <c r="I8123" s="46"/>
      <c r="N8123" s="60"/>
    </row>
    <row r="8124" spans="2:14" x14ac:dyDescent="0.25">
      <c r="B8124" s="46"/>
      <c r="G8124" s="60"/>
      <c r="H8124" s="46"/>
      <c r="I8124" s="46"/>
      <c r="N8124" s="60"/>
    </row>
    <row r="8125" spans="2:14" x14ac:dyDescent="0.25">
      <c r="B8125" s="46"/>
      <c r="G8125" s="60"/>
      <c r="H8125" s="46"/>
      <c r="I8125" s="46"/>
      <c r="N8125" s="60"/>
    </row>
    <row r="8126" spans="2:14" x14ac:dyDescent="0.25">
      <c r="B8126" s="46"/>
      <c r="G8126" s="60"/>
      <c r="H8126" s="46"/>
      <c r="I8126" s="46"/>
      <c r="N8126" s="60"/>
    </row>
    <row r="8127" spans="2:14" x14ac:dyDescent="0.25">
      <c r="B8127" s="46"/>
      <c r="G8127" s="60"/>
      <c r="H8127" s="46"/>
      <c r="I8127" s="46"/>
      <c r="N8127" s="60"/>
    </row>
    <row r="8128" spans="2:14" x14ac:dyDescent="0.25">
      <c r="B8128" s="46"/>
      <c r="G8128" s="60"/>
      <c r="H8128" s="46"/>
      <c r="I8128" s="46"/>
      <c r="N8128" s="60"/>
    </row>
    <row r="8129" spans="2:14" x14ac:dyDescent="0.25">
      <c r="B8129" s="46"/>
      <c r="G8129" s="60"/>
      <c r="H8129" s="46"/>
      <c r="I8129" s="46"/>
      <c r="N8129" s="60"/>
    </row>
    <row r="8130" spans="2:14" x14ac:dyDescent="0.25">
      <c r="B8130" s="46"/>
      <c r="G8130" s="60"/>
      <c r="H8130" s="46"/>
      <c r="I8130" s="46"/>
      <c r="N8130" s="60"/>
    </row>
    <row r="8131" spans="2:14" x14ac:dyDescent="0.25">
      <c r="B8131" s="46"/>
      <c r="G8131" s="60"/>
      <c r="H8131" s="46"/>
      <c r="I8131" s="46"/>
      <c r="N8131" s="60"/>
    </row>
    <row r="8132" spans="2:14" x14ac:dyDescent="0.25">
      <c r="B8132" s="46"/>
      <c r="G8132" s="60"/>
      <c r="H8132" s="46"/>
      <c r="I8132" s="46"/>
      <c r="N8132" s="60"/>
    </row>
    <row r="8133" spans="2:14" x14ac:dyDescent="0.25">
      <c r="B8133" s="46"/>
      <c r="G8133" s="60"/>
      <c r="H8133" s="46"/>
      <c r="I8133" s="46"/>
      <c r="N8133" s="60"/>
    </row>
    <row r="8134" spans="2:14" x14ac:dyDescent="0.25">
      <c r="B8134" s="46"/>
      <c r="G8134" s="60"/>
      <c r="H8134" s="46"/>
      <c r="I8134" s="46"/>
      <c r="N8134" s="60"/>
    </row>
    <row r="8135" spans="2:14" x14ac:dyDescent="0.25">
      <c r="B8135" s="46"/>
      <c r="G8135" s="60"/>
      <c r="H8135" s="46"/>
      <c r="I8135" s="46"/>
      <c r="N8135" s="60"/>
    </row>
    <row r="8136" spans="2:14" x14ac:dyDescent="0.25">
      <c r="B8136" s="46"/>
      <c r="G8136" s="60"/>
      <c r="H8136" s="46"/>
      <c r="I8136" s="46"/>
      <c r="N8136" s="60"/>
    </row>
    <row r="8137" spans="2:14" x14ac:dyDescent="0.25">
      <c r="B8137" s="46"/>
      <c r="G8137" s="60"/>
      <c r="H8137" s="46"/>
      <c r="I8137" s="46"/>
      <c r="N8137" s="60"/>
    </row>
    <row r="8138" spans="2:14" x14ac:dyDescent="0.25">
      <c r="B8138" s="46"/>
      <c r="G8138" s="60"/>
      <c r="H8138" s="46"/>
      <c r="I8138" s="46"/>
      <c r="N8138" s="60"/>
    </row>
    <row r="8139" spans="2:14" x14ac:dyDescent="0.25">
      <c r="B8139" s="46"/>
      <c r="G8139" s="60"/>
      <c r="H8139" s="46"/>
      <c r="I8139" s="46"/>
      <c r="N8139" s="60"/>
    </row>
    <row r="8140" spans="2:14" x14ac:dyDescent="0.25">
      <c r="B8140" s="46"/>
      <c r="G8140" s="60"/>
      <c r="H8140" s="46"/>
      <c r="I8140" s="46"/>
      <c r="N8140" s="60"/>
    </row>
    <row r="8141" spans="2:14" x14ac:dyDescent="0.25">
      <c r="B8141" s="46"/>
      <c r="G8141" s="60"/>
      <c r="H8141" s="46"/>
      <c r="I8141" s="46"/>
      <c r="N8141" s="60"/>
    </row>
    <row r="8142" spans="2:14" x14ac:dyDescent="0.25">
      <c r="B8142" s="46"/>
      <c r="G8142" s="60"/>
      <c r="H8142" s="46"/>
      <c r="I8142" s="46"/>
      <c r="N8142" s="60"/>
    </row>
    <row r="8143" spans="2:14" x14ac:dyDescent="0.25">
      <c r="B8143" s="46"/>
      <c r="G8143" s="60"/>
      <c r="H8143" s="46"/>
      <c r="I8143" s="46"/>
      <c r="N8143" s="60"/>
    </row>
    <row r="8144" spans="2:14" x14ac:dyDescent="0.25">
      <c r="B8144" s="46"/>
      <c r="G8144" s="60"/>
      <c r="H8144" s="46"/>
      <c r="I8144" s="46"/>
      <c r="N8144" s="60"/>
    </row>
    <row r="8145" spans="2:14" x14ac:dyDescent="0.25">
      <c r="B8145" s="46"/>
      <c r="G8145" s="60"/>
      <c r="H8145" s="46"/>
      <c r="I8145" s="46"/>
      <c r="N8145" s="60"/>
    </row>
    <row r="8146" spans="2:14" x14ac:dyDescent="0.25">
      <c r="B8146" s="46"/>
      <c r="G8146" s="60"/>
      <c r="H8146" s="46"/>
      <c r="I8146" s="46"/>
      <c r="N8146" s="60"/>
    </row>
    <row r="8147" spans="2:14" x14ac:dyDescent="0.25">
      <c r="B8147" s="46"/>
      <c r="G8147" s="60"/>
      <c r="H8147" s="46"/>
      <c r="I8147" s="46"/>
      <c r="N8147" s="60"/>
    </row>
    <row r="8148" spans="2:14" x14ac:dyDescent="0.25">
      <c r="B8148" s="46"/>
      <c r="G8148" s="60"/>
      <c r="H8148" s="46"/>
      <c r="I8148" s="46"/>
      <c r="N8148" s="60"/>
    </row>
    <row r="8149" spans="2:14" x14ac:dyDescent="0.25">
      <c r="B8149" s="46"/>
      <c r="G8149" s="60"/>
      <c r="H8149" s="46"/>
      <c r="I8149" s="46"/>
      <c r="N8149" s="60"/>
    </row>
    <row r="8150" spans="2:14" x14ac:dyDescent="0.25">
      <c r="B8150" s="46"/>
      <c r="G8150" s="60"/>
      <c r="H8150" s="46"/>
      <c r="I8150" s="46"/>
      <c r="N8150" s="60"/>
    </row>
    <row r="8151" spans="2:14" x14ac:dyDescent="0.25">
      <c r="B8151" s="46"/>
      <c r="G8151" s="60"/>
      <c r="H8151" s="46"/>
      <c r="I8151" s="46"/>
      <c r="N8151" s="60"/>
    </row>
    <row r="8152" spans="2:14" x14ac:dyDescent="0.25">
      <c r="B8152" s="46"/>
      <c r="G8152" s="60"/>
      <c r="H8152" s="46"/>
      <c r="I8152" s="46"/>
      <c r="N8152" s="60"/>
    </row>
    <row r="8153" spans="2:14" x14ac:dyDescent="0.25">
      <c r="B8153" s="46"/>
      <c r="G8153" s="60"/>
      <c r="H8153" s="46"/>
      <c r="I8153" s="46"/>
      <c r="N8153" s="60"/>
    </row>
    <row r="8154" spans="2:14" x14ac:dyDescent="0.25">
      <c r="B8154" s="46"/>
      <c r="G8154" s="60"/>
      <c r="H8154" s="46"/>
      <c r="I8154" s="46"/>
      <c r="N8154" s="60"/>
    </row>
    <row r="8155" spans="2:14" x14ac:dyDescent="0.25">
      <c r="B8155" s="46"/>
      <c r="G8155" s="60"/>
      <c r="H8155" s="46"/>
      <c r="I8155" s="46"/>
      <c r="N8155" s="60"/>
    </row>
    <row r="8156" spans="2:14" x14ac:dyDescent="0.25">
      <c r="B8156" s="46"/>
      <c r="G8156" s="60"/>
      <c r="H8156" s="46"/>
      <c r="I8156" s="46"/>
      <c r="N8156" s="60"/>
    </row>
    <row r="8157" spans="2:14" x14ac:dyDescent="0.25">
      <c r="B8157" s="46"/>
      <c r="G8157" s="60"/>
      <c r="H8157" s="46"/>
      <c r="I8157" s="46"/>
      <c r="N8157" s="60"/>
    </row>
    <row r="8158" spans="2:14" x14ac:dyDescent="0.25">
      <c r="B8158" s="46"/>
      <c r="G8158" s="60"/>
      <c r="H8158" s="46"/>
      <c r="I8158" s="46"/>
      <c r="N8158" s="60"/>
    </row>
    <row r="8159" spans="2:14" x14ac:dyDescent="0.25">
      <c r="B8159" s="46"/>
      <c r="G8159" s="60"/>
      <c r="H8159" s="46"/>
      <c r="I8159" s="46"/>
      <c r="N8159" s="60"/>
    </row>
    <row r="8160" spans="2:14" x14ac:dyDescent="0.25">
      <c r="B8160" s="46"/>
      <c r="G8160" s="60"/>
      <c r="H8160" s="46"/>
      <c r="I8160" s="46"/>
      <c r="N8160" s="60"/>
    </row>
    <row r="8161" spans="2:14" x14ac:dyDescent="0.25">
      <c r="B8161" s="46"/>
      <c r="G8161" s="60"/>
      <c r="H8161" s="46"/>
      <c r="I8161" s="46"/>
      <c r="N8161" s="60"/>
    </row>
    <row r="8162" spans="2:14" x14ac:dyDescent="0.25">
      <c r="B8162" s="46"/>
      <c r="G8162" s="60"/>
      <c r="H8162" s="46"/>
      <c r="I8162" s="46"/>
      <c r="N8162" s="60"/>
    </row>
    <row r="8163" spans="2:14" x14ac:dyDescent="0.25">
      <c r="B8163" s="46"/>
      <c r="G8163" s="60"/>
      <c r="H8163" s="46"/>
      <c r="I8163" s="46"/>
      <c r="N8163" s="60"/>
    </row>
    <row r="8164" spans="2:14" x14ac:dyDescent="0.25">
      <c r="B8164" s="46"/>
      <c r="G8164" s="60"/>
      <c r="H8164" s="46"/>
      <c r="I8164" s="46"/>
      <c r="N8164" s="60"/>
    </row>
    <row r="8165" spans="2:14" x14ac:dyDescent="0.25">
      <c r="B8165" s="46"/>
      <c r="G8165" s="60"/>
      <c r="H8165" s="46"/>
      <c r="I8165" s="46"/>
      <c r="N8165" s="60"/>
    </row>
    <row r="8166" spans="2:14" x14ac:dyDescent="0.25">
      <c r="B8166" s="46"/>
      <c r="G8166" s="60"/>
      <c r="H8166" s="46"/>
      <c r="I8166" s="46"/>
      <c r="N8166" s="60"/>
    </row>
    <row r="8167" spans="2:14" x14ac:dyDescent="0.25">
      <c r="B8167" s="46"/>
      <c r="G8167" s="60"/>
      <c r="H8167" s="46"/>
      <c r="I8167" s="46"/>
      <c r="N8167" s="60"/>
    </row>
    <row r="8168" spans="2:14" x14ac:dyDescent="0.25">
      <c r="B8168" s="46"/>
      <c r="G8168" s="60"/>
      <c r="H8168" s="46"/>
      <c r="I8168" s="46"/>
      <c r="N8168" s="60"/>
    </row>
    <row r="8169" spans="2:14" x14ac:dyDescent="0.25">
      <c r="B8169" s="46"/>
      <c r="G8169" s="60"/>
      <c r="H8169" s="46"/>
      <c r="I8169" s="46"/>
      <c r="N8169" s="60"/>
    </row>
    <row r="8170" spans="2:14" x14ac:dyDescent="0.25">
      <c r="B8170" s="46"/>
      <c r="G8170" s="60"/>
      <c r="H8170" s="46"/>
      <c r="I8170" s="46"/>
      <c r="N8170" s="60"/>
    </row>
    <row r="8171" spans="2:14" x14ac:dyDescent="0.25">
      <c r="B8171" s="46"/>
      <c r="G8171" s="60"/>
      <c r="H8171" s="46"/>
      <c r="I8171" s="46"/>
      <c r="N8171" s="60"/>
    </row>
    <row r="8172" spans="2:14" x14ac:dyDescent="0.25">
      <c r="B8172" s="46"/>
      <c r="G8172" s="60"/>
      <c r="H8172" s="46"/>
      <c r="I8172" s="46"/>
      <c r="N8172" s="60"/>
    </row>
    <row r="8173" spans="2:14" x14ac:dyDescent="0.25">
      <c r="B8173" s="46"/>
      <c r="G8173" s="60"/>
      <c r="H8173" s="46"/>
      <c r="I8173" s="46"/>
      <c r="N8173" s="60"/>
    </row>
    <row r="8174" spans="2:14" x14ac:dyDescent="0.25">
      <c r="B8174" s="46"/>
      <c r="G8174" s="60"/>
      <c r="H8174" s="46"/>
      <c r="I8174" s="46"/>
      <c r="N8174" s="60"/>
    </row>
    <row r="8175" spans="2:14" x14ac:dyDescent="0.25">
      <c r="B8175" s="46"/>
      <c r="G8175" s="60"/>
      <c r="H8175" s="46"/>
      <c r="I8175" s="46"/>
      <c r="N8175" s="60"/>
    </row>
    <row r="8176" spans="2:14" x14ac:dyDescent="0.25">
      <c r="B8176" s="46"/>
      <c r="G8176" s="60"/>
      <c r="H8176" s="46"/>
      <c r="I8176" s="46"/>
      <c r="N8176" s="60"/>
    </row>
    <row r="8177" spans="2:14" x14ac:dyDescent="0.25">
      <c r="B8177" s="46"/>
      <c r="G8177" s="60"/>
      <c r="H8177" s="46"/>
      <c r="I8177" s="46"/>
      <c r="N8177" s="60"/>
    </row>
    <row r="8178" spans="2:14" x14ac:dyDescent="0.25">
      <c r="B8178" s="46"/>
      <c r="G8178" s="60"/>
      <c r="H8178" s="46"/>
      <c r="I8178" s="46"/>
      <c r="N8178" s="60"/>
    </row>
    <row r="8179" spans="2:14" x14ac:dyDescent="0.25">
      <c r="B8179" s="46"/>
      <c r="G8179" s="60"/>
      <c r="H8179" s="46"/>
      <c r="I8179" s="46"/>
      <c r="N8179" s="60"/>
    </row>
    <row r="8180" spans="2:14" x14ac:dyDescent="0.25">
      <c r="B8180" s="46"/>
      <c r="G8180" s="60"/>
      <c r="H8180" s="46"/>
      <c r="I8180" s="46"/>
      <c r="N8180" s="60"/>
    </row>
    <row r="8181" spans="2:14" x14ac:dyDescent="0.25">
      <c r="B8181" s="46"/>
      <c r="G8181" s="60"/>
      <c r="H8181" s="46"/>
      <c r="I8181" s="46"/>
      <c r="N8181" s="60"/>
    </row>
    <row r="8182" spans="2:14" x14ac:dyDescent="0.25">
      <c r="B8182" s="46"/>
      <c r="G8182" s="60"/>
      <c r="H8182" s="46"/>
      <c r="I8182" s="46"/>
      <c r="N8182" s="60"/>
    </row>
    <row r="8183" spans="2:14" x14ac:dyDescent="0.25">
      <c r="B8183" s="46"/>
      <c r="G8183" s="60"/>
      <c r="H8183" s="46"/>
      <c r="I8183" s="46"/>
      <c r="N8183" s="60"/>
    </row>
    <row r="8184" spans="2:14" x14ac:dyDescent="0.25">
      <c r="B8184" s="46"/>
      <c r="G8184" s="60"/>
      <c r="H8184" s="46"/>
      <c r="I8184" s="46"/>
      <c r="N8184" s="60"/>
    </row>
    <row r="8185" spans="2:14" x14ac:dyDescent="0.25">
      <c r="B8185" s="46"/>
      <c r="G8185" s="60"/>
      <c r="H8185" s="46"/>
      <c r="I8185" s="46"/>
      <c r="N8185" s="60"/>
    </row>
    <row r="8186" spans="2:14" x14ac:dyDescent="0.25">
      <c r="B8186" s="46"/>
      <c r="G8186" s="60"/>
      <c r="H8186" s="46"/>
      <c r="I8186" s="46"/>
      <c r="N8186" s="60"/>
    </row>
    <row r="8187" spans="2:14" x14ac:dyDescent="0.25">
      <c r="B8187" s="46"/>
      <c r="G8187" s="60"/>
      <c r="H8187" s="46"/>
      <c r="I8187" s="46"/>
      <c r="N8187" s="60"/>
    </row>
    <row r="8188" spans="2:14" x14ac:dyDescent="0.25">
      <c r="B8188" s="46"/>
      <c r="G8188" s="60"/>
      <c r="H8188" s="46"/>
      <c r="I8188" s="46"/>
      <c r="N8188" s="60"/>
    </row>
    <row r="8189" spans="2:14" x14ac:dyDescent="0.25">
      <c r="B8189" s="46"/>
      <c r="G8189" s="60"/>
      <c r="H8189" s="46"/>
      <c r="I8189" s="46"/>
      <c r="N8189" s="60"/>
    </row>
    <row r="8190" spans="2:14" x14ac:dyDescent="0.25">
      <c r="B8190" s="46"/>
      <c r="G8190" s="60"/>
      <c r="H8190" s="46"/>
      <c r="I8190" s="46"/>
      <c r="N8190" s="60"/>
    </row>
    <row r="8191" spans="2:14" x14ac:dyDescent="0.25">
      <c r="B8191" s="46"/>
      <c r="G8191" s="60"/>
      <c r="H8191" s="46"/>
      <c r="I8191" s="46"/>
      <c r="N8191" s="60"/>
    </row>
    <row r="8192" spans="2:14" x14ac:dyDescent="0.25">
      <c r="B8192" s="46"/>
      <c r="G8192" s="60"/>
      <c r="H8192" s="46"/>
      <c r="I8192" s="46"/>
      <c r="N8192" s="60"/>
    </row>
    <row r="8193" spans="2:14" x14ac:dyDescent="0.25">
      <c r="B8193" s="46"/>
      <c r="G8193" s="60"/>
      <c r="H8193" s="46"/>
      <c r="I8193" s="46"/>
      <c r="N8193" s="60"/>
    </row>
    <row r="8194" spans="2:14" x14ac:dyDescent="0.25">
      <c r="B8194" s="46"/>
      <c r="G8194" s="60"/>
      <c r="H8194" s="46"/>
      <c r="I8194" s="46"/>
      <c r="N8194" s="60"/>
    </row>
    <row r="8195" spans="2:14" x14ac:dyDescent="0.25">
      <c r="B8195" s="46"/>
      <c r="G8195" s="60"/>
      <c r="H8195" s="46"/>
      <c r="I8195" s="46"/>
      <c r="N8195" s="60"/>
    </row>
    <row r="8196" spans="2:14" x14ac:dyDescent="0.25">
      <c r="B8196" s="46"/>
      <c r="G8196" s="60"/>
      <c r="H8196" s="46"/>
      <c r="I8196" s="46"/>
      <c r="N8196" s="60"/>
    </row>
    <row r="8197" spans="2:14" x14ac:dyDescent="0.25">
      <c r="B8197" s="46"/>
      <c r="G8197" s="60"/>
      <c r="H8197" s="46"/>
      <c r="I8197" s="46"/>
      <c r="N8197" s="60"/>
    </row>
    <row r="8198" spans="2:14" x14ac:dyDescent="0.25">
      <c r="B8198" s="46"/>
      <c r="G8198" s="60"/>
      <c r="H8198" s="46"/>
      <c r="I8198" s="46"/>
      <c r="N8198" s="60"/>
    </row>
    <row r="8199" spans="2:14" x14ac:dyDescent="0.25">
      <c r="B8199" s="46"/>
      <c r="G8199" s="60"/>
      <c r="H8199" s="46"/>
      <c r="I8199" s="46"/>
      <c r="N8199" s="60"/>
    </row>
    <row r="8200" spans="2:14" x14ac:dyDescent="0.25">
      <c r="B8200" s="46"/>
      <c r="G8200" s="60"/>
      <c r="H8200" s="46"/>
      <c r="I8200" s="46"/>
      <c r="N8200" s="60"/>
    </row>
    <row r="8201" spans="2:14" x14ac:dyDescent="0.25">
      <c r="B8201" s="46"/>
      <c r="G8201" s="60"/>
      <c r="H8201" s="46"/>
      <c r="I8201" s="46"/>
      <c r="N8201" s="60"/>
    </row>
    <row r="8202" spans="2:14" x14ac:dyDescent="0.25">
      <c r="B8202" s="46"/>
      <c r="G8202" s="60"/>
      <c r="H8202" s="46"/>
      <c r="I8202" s="46"/>
      <c r="N8202" s="60"/>
    </row>
    <row r="8203" spans="2:14" x14ac:dyDescent="0.25">
      <c r="B8203" s="46"/>
      <c r="G8203" s="60"/>
      <c r="H8203" s="46"/>
      <c r="I8203" s="46"/>
      <c r="N8203" s="60"/>
    </row>
    <row r="8204" spans="2:14" x14ac:dyDescent="0.25">
      <c r="B8204" s="46"/>
      <c r="G8204" s="60"/>
      <c r="H8204" s="46"/>
      <c r="I8204" s="46"/>
      <c r="N8204" s="60"/>
    </row>
    <row r="8205" spans="2:14" x14ac:dyDescent="0.25">
      <c r="B8205" s="46"/>
      <c r="G8205" s="60"/>
      <c r="H8205" s="46"/>
      <c r="I8205" s="46"/>
      <c r="N8205" s="60"/>
    </row>
    <row r="8206" spans="2:14" x14ac:dyDescent="0.25">
      <c r="B8206" s="46"/>
      <c r="G8206" s="60"/>
      <c r="H8206" s="46"/>
      <c r="I8206" s="46"/>
      <c r="N8206" s="60"/>
    </row>
    <row r="8207" spans="2:14" x14ac:dyDescent="0.25">
      <c r="B8207" s="46"/>
      <c r="G8207" s="60"/>
      <c r="H8207" s="46"/>
      <c r="I8207" s="46"/>
      <c r="N8207" s="60"/>
    </row>
    <row r="8208" spans="2:14" x14ac:dyDescent="0.25">
      <c r="B8208" s="46"/>
      <c r="G8208" s="60"/>
      <c r="H8208" s="46"/>
      <c r="I8208" s="46"/>
      <c r="N8208" s="60"/>
    </row>
    <row r="8209" spans="2:14" x14ac:dyDescent="0.25">
      <c r="B8209" s="46"/>
      <c r="G8209" s="60"/>
      <c r="H8209" s="46"/>
      <c r="I8209" s="46"/>
      <c r="N8209" s="60"/>
    </row>
    <row r="8210" spans="2:14" x14ac:dyDescent="0.25">
      <c r="B8210" s="46"/>
      <c r="G8210" s="60"/>
      <c r="H8210" s="46"/>
      <c r="I8210" s="46"/>
      <c r="N8210" s="60"/>
    </row>
    <row r="8211" spans="2:14" x14ac:dyDescent="0.25">
      <c r="B8211" s="46"/>
      <c r="G8211" s="60"/>
      <c r="H8211" s="46"/>
      <c r="I8211" s="46"/>
      <c r="N8211" s="60"/>
    </row>
    <row r="8212" spans="2:14" x14ac:dyDescent="0.25">
      <c r="B8212" s="46"/>
      <c r="G8212" s="60"/>
      <c r="H8212" s="46"/>
      <c r="I8212" s="46"/>
      <c r="N8212" s="60"/>
    </row>
    <row r="8213" spans="2:14" x14ac:dyDescent="0.25">
      <c r="B8213" s="46"/>
      <c r="G8213" s="60"/>
      <c r="H8213" s="46"/>
      <c r="I8213" s="46"/>
      <c r="N8213" s="60"/>
    </row>
    <row r="8214" spans="2:14" x14ac:dyDescent="0.25">
      <c r="B8214" s="46"/>
      <c r="G8214" s="60"/>
      <c r="H8214" s="46"/>
      <c r="I8214" s="46"/>
      <c r="N8214" s="60"/>
    </row>
    <row r="8215" spans="2:14" x14ac:dyDescent="0.25">
      <c r="B8215" s="46"/>
      <c r="G8215" s="60"/>
      <c r="H8215" s="46"/>
      <c r="I8215" s="46"/>
      <c r="N8215" s="60"/>
    </row>
    <row r="8216" spans="2:14" x14ac:dyDescent="0.25">
      <c r="B8216" s="46"/>
      <c r="G8216" s="60"/>
      <c r="H8216" s="46"/>
      <c r="I8216" s="46"/>
      <c r="N8216" s="60"/>
    </row>
    <row r="8217" spans="2:14" x14ac:dyDescent="0.25">
      <c r="B8217" s="46"/>
      <c r="G8217" s="60"/>
      <c r="H8217" s="46"/>
      <c r="I8217" s="46"/>
      <c r="N8217" s="60"/>
    </row>
    <row r="8218" spans="2:14" x14ac:dyDescent="0.25">
      <c r="B8218" s="46"/>
      <c r="G8218" s="60"/>
      <c r="H8218" s="46"/>
      <c r="I8218" s="46"/>
      <c r="N8218" s="60"/>
    </row>
    <row r="8219" spans="2:14" x14ac:dyDescent="0.25">
      <c r="B8219" s="46"/>
      <c r="G8219" s="60"/>
      <c r="H8219" s="46"/>
      <c r="I8219" s="46"/>
      <c r="N8219" s="60"/>
    </row>
    <row r="8220" spans="2:14" x14ac:dyDescent="0.25">
      <c r="B8220" s="46"/>
      <c r="G8220" s="60"/>
      <c r="H8220" s="46"/>
      <c r="I8220" s="46"/>
      <c r="N8220" s="60"/>
    </row>
    <row r="8221" spans="2:14" x14ac:dyDescent="0.25">
      <c r="B8221" s="46"/>
      <c r="G8221" s="60"/>
      <c r="H8221" s="46"/>
      <c r="I8221" s="46"/>
      <c r="N8221" s="60"/>
    </row>
    <row r="8222" spans="2:14" x14ac:dyDescent="0.25">
      <c r="B8222" s="46"/>
      <c r="G8222" s="60"/>
      <c r="H8222" s="46"/>
      <c r="I8222" s="46"/>
      <c r="N8222" s="60"/>
    </row>
    <row r="8223" spans="2:14" x14ac:dyDescent="0.25">
      <c r="B8223" s="46"/>
      <c r="G8223" s="60"/>
      <c r="H8223" s="46"/>
      <c r="I8223" s="46"/>
      <c r="N8223" s="60"/>
    </row>
    <row r="8224" spans="2:14" x14ac:dyDescent="0.25">
      <c r="B8224" s="46"/>
      <c r="G8224" s="60"/>
      <c r="H8224" s="46"/>
      <c r="I8224" s="46"/>
      <c r="N8224" s="60"/>
    </row>
    <row r="8225" spans="2:14" x14ac:dyDescent="0.25">
      <c r="B8225" s="46"/>
      <c r="G8225" s="60"/>
      <c r="H8225" s="46"/>
      <c r="I8225" s="46"/>
      <c r="N8225" s="60"/>
    </row>
    <row r="8226" spans="2:14" x14ac:dyDescent="0.25">
      <c r="B8226" s="46"/>
      <c r="G8226" s="60"/>
      <c r="H8226" s="46"/>
      <c r="I8226" s="46"/>
      <c r="N8226" s="60"/>
    </row>
    <row r="8227" spans="2:14" x14ac:dyDescent="0.25">
      <c r="B8227" s="46"/>
      <c r="G8227" s="60"/>
      <c r="H8227" s="46"/>
      <c r="I8227" s="46"/>
      <c r="N8227" s="60"/>
    </row>
    <row r="8228" spans="2:14" x14ac:dyDescent="0.25">
      <c r="B8228" s="46"/>
      <c r="G8228" s="60"/>
      <c r="H8228" s="46"/>
      <c r="I8228" s="46"/>
      <c r="N8228" s="60"/>
    </row>
    <row r="8229" spans="2:14" x14ac:dyDescent="0.25">
      <c r="B8229" s="46"/>
      <c r="G8229" s="60"/>
      <c r="H8229" s="46"/>
      <c r="I8229" s="46"/>
      <c r="N8229" s="60"/>
    </row>
    <row r="8230" spans="2:14" x14ac:dyDescent="0.25">
      <c r="B8230" s="46"/>
      <c r="G8230" s="60"/>
      <c r="H8230" s="46"/>
      <c r="I8230" s="46"/>
      <c r="N8230" s="60"/>
    </row>
    <row r="8231" spans="2:14" x14ac:dyDescent="0.25">
      <c r="B8231" s="46"/>
      <c r="G8231" s="60"/>
      <c r="H8231" s="46"/>
      <c r="I8231" s="46"/>
      <c r="N8231" s="60"/>
    </row>
    <row r="8232" spans="2:14" x14ac:dyDescent="0.25">
      <c r="B8232" s="46"/>
      <c r="G8232" s="60"/>
      <c r="H8232" s="46"/>
      <c r="I8232" s="46"/>
      <c r="N8232" s="60"/>
    </row>
    <row r="8233" spans="2:14" x14ac:dyDescent="0.25">
      <c r="B8233" s="46"/>
      <c r="G8233" s="60"/>
      <c r="H8233" s="46"/>
      <c r="I8233" s="46"/>
      <c r="N8233" s="60"/>
    </row>
    <row r="8234" spans="2:14" x14ac:dyDescent="0.25">
      <c r="B8234" s="46"/>
      <c r="G8234" s="60"/>
      <c r="H8234" s="46"/>
      <c r="I8234" s="46"/>
      <c r="N8234" s="60"/>
    </row>
    <row r="8235" spans="2:14" x14ac:dyDescent="0.25">
      <c r="B8235" s="46"/>
      <c r="G8235" s="60"/>
      <c r="H8235" s="46"/>
      <c r="I8235" s="46"/>
      <c r="N8235" s="60"/>
    </row>
    <row r="8236" spans="2:14" x14ac:dyDescent="0.25">
      <c r="B8236" s="46"/>
      <c r="G8236" s="60"/>
      <c r="H8236" s="46"/>
      <c r="I8236" s="46"/>
      <c r="N8236" s="60"/>
    </row>
    <row r="8237" spans="2:14" x14ac:dyDescent="0.25">
      <c r="B8237" s="46"/>
      <c r="G8237" s="60"/>
      <c r="H8237" s="46"/>
      <c r="I8237" s="46"/>
      <c r="N8237" s="60"/>
    </row>
    <row r="8238" spans="2:14" x14ac:dyDescent="0.25">
      <c r="B8238" s="46"/>
      <c r="G8238" s="60"/>
      <c r="H8238" s="46"/>
      <c r="I8238" s="46"/>
      <c r="N8238" s="60"/>
    </row>
    <row r="8239" spans="2:14" x14ac:dyDescent="0.25">
      <c r="B8239" s="46"/>
      <c r="G8239" s="60"/>
      <c r="H8239" s="46"/>
      <c r="I8239" s="46"/>
      <c r="N8239" s="60"/>
    </row>
    <row r="8240" spans="2:14" x14ac:dyDescent="0.25">
      <c r="B8240" s="46"/>
      <c r="G8240" s="60"/>
      <c r="H8240" s="46"/>
      <c r="I8240" s="46"/>
      <c r="N8240" s="60"/>
    </row>
    <row r="8241" spans="2:14" x14ac:dyDescent="0.25">
      <c r="B8241" s="46"/>
      <c r="G8241" s="60"/>
      <c r="H8241" s="46"/>
      <c r="I8241" s="46"/>
      <c r="N8241" s="60"/>
    </row>
    <row r="8242" spans="2:14" x14ac:dyDescent="0.25">
      <c r="B8242" s="46"/>
      <c r="G8242" s="60"/>
      <c r="H8242" s="46"/>
      <c r="I8242" s="46"/>
      <c r="N8242" s="60"/>
    </row>
    <row r="8243" spans="2:14" x14ac:dyDescent="0.25">
      <c r="B8243" s="46"/>
      <c r="G8243" s="60"/>
      <c r="H8243" s="46"/>
      <c r="I8243" s="46"/>
      <c r="N8243" s="60"/>
    </row>
    <row r="8244" spans="2:14" x14ac:dyDescent="0.25">
      <c r="B8244" s="46"/>
      <c r="G8244" s="60"/>
      <c r="H8244" s="46"/>
      <c r="I8244" s="46"/>
      <c r="N8244" s="60"/>
    </row>
    <row r="8245" spans="2:14" x14ac:dyDescent="0.25">
      <c r="B8245" s="46"/>
      <c r="G8245" s="60"/>
      <c r="H8245" s="46"/>
      <c r="I8245" s="46"/>
      <c r="N8245" s="60"/>
    </row>
    <row r="8246" spans="2:14" x14ac:dyDescent="0.25">
      <c r="B8246" s="46"/>
      <c r="G8246" s="60"/>
      <c r="H8246" s="46"/>
      <c r="I8246" s="46"/>
      <c r="N8246" s="60"/>
    </row>
    <row r="8247" spans="2:14" x14ac:dyDescent="0.25">
      <c r="B8247" s="46"/>
      <c r="G8247" s="60"/>
      <c r="H8247" s="46"/>
      <c r="I8247" s="46"/>
      <c r="N8247" s="60"/>
    </row>
    <row r="8248" spans="2:14" x14ac:dyDescent="0.25">
      <c r="B8248" s="46"/>
      <c r="G8248" s="60"/>
      <c r="H8248" s="46"/>
      <c r="I8248" s="46"/>
      <c r="N8248" s="60"/>
    </row>
    <row r="8249" spans="2:14" x14ac:dyDescent="0.25">
      <c r="B8249" s="46"/>
      <c r="G8249" s="60"/>
      <c r="H8249" s="46"/>
      <c r="I8249" s="46"/>
      <c r="N8249" s="60"/>
    </row>
    <row r="8250" spans="2:14" x14ac:dyDescent="0.25">
      <c r="B8250" s="46"/>
      <c r="G8250" s="60"/>
      <c r="H8250" s="46"/>
      <c r="I8250" s="46"/>
      <c r="N8250" s="60"/>
    </row>
    <row r="8251" spans="2:14" x14ac:dyDescent="0.25">
      <c r="B8251" s="46"/>
      <c r="G8251" s="60"/>
      <c r="H8251" s="46"/>
      <c r="I8251" s="46"/>
      <c r="N8251" s="60"/>
    </row>
    <row r="8252" spans="2:14" x14ac:dyDescent="0.25">
      <c r="B8252" s="46"/>
      <c r="G8252" s="60"/>
      <c r="H8252" s="46"/>
      <c r="I8252" s="46"/>
      <c r="N8252" s="60"/>
    </row>
    <row r="8253" spans="2:14" x14ac:dyDescent="0.25">
      <c r="B8253" s="46"/>
      <c r="G8253" s="60"/>
      <c r="H8253" s="46"/>
      <c r="I8253" s="46"/>
      <c r="N8253" s="60"/>
    </row>
    <row r="8254" spans="2:14" x14ac:dyDescent="0.25">
      <c r="B8254" s="46"/>
      <c r="G8254" s="60"/>
      <c r="H8254" s="46"/>
      <c r="I8254" s="46"/>
      <c r="N8254" s="60"/>
    </row>
    <row r="8255" spans="2:14" x14ac:dyDescent="0.25">
      <c r="B8255" s="46"/>
      <c r="G8255" s="60"/>
      <c r="H8255" s="46"/>
      <c r="I8255" s="46"/>
      <c r="N8255" s="60"/>
    </row>
    <row r="8256" spans="2:14" x14ac:dyDescent="0.25">
      <c r="B8256" s="46"/>
      <c r="G8256" s="60"/>
      <c r="H8256" s="46"/>
      <c r="I8256" s="46"/>
      <c r="N8256" s="60"/>
    </row>
    <row r="8257" spans="2:14" x14ac:dyDescent="0.25">
      <c r="B8257" s="46"/>
      <c r="G8257" s="60"/>
      <c r="H8257" s="46"/>
      <c r="I8257" s="46"/>
      <c r="N8257" s="60"/>
    </row>
    <row r="8258" spans="2:14" x14ac:dyDescent="0.25">
      <c r="B8258" s="46"/>
      <c r="G8258" s="60"/>
      <c r="H8258" s="46"/>
      <c r="I8258" s="46"/>
      <c r="N8258" s="60"/>
    </row>
    <row r="8259" spans="2:14" x14ac:dyDescent="0.25">
      <c r="B8259" s="46"/>
      <c r="G8259" s="60"/>
      <c r="H8259" s="46"/>
      <c r="I8259" s="46"/>
      <c r="N8259" s="60"/>
    </row>
    <row r="8260" spans="2:14" x14ac:dyDescent="0.25">
      <c r="B8260" s="46"/>
      <c r="G8260" s="60"/>
      <c r="H8260" s="46"/>
      <c r="I8260" s="46"/>
      <c r="N8260" s="60"/>
    </row>
    <row r="8261" spans="2:14" x14ac:dyDescent="0.25">
      <c r="B8261" s="46"/>
      <c r="G8261" s="60"/>
      <c r="H8261" s="46"/>
      <c r="I8261" s="46"/>
      <c r="N8261" s="60"/>
    </row>
    <row r="8262" spans="2:14" x14ac:dyDescent="0.25">
      <c r="B8262" s="46"/>
      <c r="G8262" s="60"/>
      <c r="H8262" s="46"/>
      <c r="I8262" s="46"/>
      <c r="N8262" s="60"/>
    </row>
    <row r="8263" spans="2:14" x14ac:dyDescent="0.25">
      <c r="B8263" s="46"/>
      <c r="G8263" s="60"/>
      <c r="H8263" s="46"/>
      <c r="I8263" s="46"/>
      <c r="N8263" s="60"/>
    </row>
    <row r="8264" spans="2:14" x14ac:dyDescent="0.25">
      <c r="B8264" s="46"/>
      <c r="G8264" s="60"/>
      <c r="H8264" s="46"/>
      <c r="I8264" s="46"/>
      <c r="N8264" s="60"/>
    </row>
    <row r="8265" spans="2:14" x14ac:dyDescent="0.25">
      <c r="B8265" s="46"/>
      <c r="G8265" s="60"/>
      <c r="H8265" s="46"/>
      <c r="I8265" s="46"/>
      <c r="N8265" s="60"/>
    </row>
    <row r="8266" spans="2:14" x14ac:dyDescent="0.25">
      <c r="B8266" s="46"/>
      <c r="G8266" s="60"/>
      <c r="H8266" s="46"/>
      <c r="I8266" s="46"/>
      <c r="N8266" s="60"/>
    </row>
    <row r="8267" spans="2:14" x14ac:dyDescent="0.25">
      <c r="B8267" s="46"/>
      <c r="G8267" s="60"/>
      <c r="H8267" s="46"/>
      <c r="I8267" s="46"/>
      <c r="N8267" s="60"/>
    </row>
    <row r="8268" spans="2:14" x14ac:dyDescent="0.25">
      <c r="B8268" s="46"/>
      <c r="G8268" s="60"/>
      <c r="H8268" s="46"/>
      <c r="I8268" s="46"/>
      <c r="N8268" s="60"/>
    </row>
    <row r="8269" spans="2:14" x14ac:dyDescent="0.25">
      <c r="B8269" s="46"/>
      <c r="G8269" s="60"/>
      <c r="H8269" s="46"/>
      <c r="I8269" s="46"/>
      <c r="N8269" s="60"/>
    </row>
    <row r="8270" spans="2:14" x14ac:dyDescent="0.25">
      <c r="B8270" s="46"/>
      <c r="G8270" s="60"/>
      <c r="H8270" s="46"/>
      <c r="I8270" s="46"/>
      <c r="N8270" s="60"/>
    </row>
    <row r="8271" spans="2:14" x14ac:dyDescent="0.25">
      <c r="B8271" s="46"/>
      <c r="G8271" s="60"/>
      <c r="H8271" s="46"/>
      <c r="I8271" s="46"/>
      <c r="N8271" s="60"/>
    </row>
    <row r="8272" spans="2:14" x14ac:dyDescent="0.25">
      <c r="B8272" s="46"/>
      <c r="G8272" s="60"/>
      <c r="H8272" s="46"/>
      <c r="I8272" s="46"/>
      <c r="N8272" s="60"/>
    </row>
    <row r="8273" spans="2:14" x14ac:dyDescent="0.25">
      <c r="B8273" s="46"/>
      <c r="G8273" s="60"/>
      <c r="H8273" s="46"/>
      <c r="I8273" s="46"/>
      <c r="N8273" s="60"/>
    </row>
    <row r="8274" spans="2:14" x14ac:dyDescent="0.25">
      <c r="B8274" s="46"/>
      <c r="G8274" s="60"/>
      <c r="H8274" s="46"/>
      <c r="I8274" s="46"/>
      <c r="N8274" s="60"/>
    </row>
    <row r="8275" spans="2:14" x14ac:dyDescent="0.25">
      <c r="B8275" s="46"/>
      <c r="G8275" s="60"/>
      <c r="H8275" s="46"/>
      <c r="I8275" s="46"/>
      <c r="N8275" s="60"/>
    </row>
    <row r="8276" spans="2:14" x14ac:dyDescent="0.25">
      <c r="B8276" s="46"/>
      <c r="G8276" s="60"/>
      <c r="H8276" s="46"/>
      <c r="I8276" s="46"/>
      <c r="N8276" s="60"/>
    </row>
    <row r="8277" spans="2:14" x14ac:dyDescent="0.25">
      <c r="B8277" s="46"/>
      <c r="G8277" s="60"/>
      <c r="H8277" s="46"/>
      <c r="I8277" s="46"/>
      <c r="N8277" s="60"/>
    </row>
    <row r="8278" spans="2:14" x14ac:dyDescent="0.25">
      <c r="B8278" s="46"/>
      <c r="G8278" s="60"/>
      <c r="H8278" s="46"/>
      <c r="I8278" s="46"/>
      <c r="N8278" s="60"/>
    </row>
    <row r="8279" spans="2:14" x14ac:dyDescent="0.25">
      <c r="B8279" s="46"/>
      <c r="G8279" s="60"/>
      <c r="H8279" s="46"/>
      <c r="I8279" s="46"/>
      <c r="N8279" s="60"/>
    </row>
    <row r="8280" spans="2:14" x14ac:dyDescent="0.25">
      <c r="B8280" s="46"/>
      <c r="G8280" s="60"/>
      <c r="H8280" s="46"/>
      <c r="I8280" s="46"/>
      <c r="N8280" s="60"/>
    </row>
    <row r="8281" spans="2:14" x14ac:dyDescent="0.25">
      <c r="B8281" s="46"/>
      <c r="G8281" s="60"/>
      <c r="H8281" s="46"/>
      <c r="I8281" s="46"/>
      <c r="N8281" s="60"/>
    </row>
    <row r="8282" spans="2:14" x14ac:dyDescent="0.25">
      <c r="B8282" s="46"/>
      <c r="G8282" s="60"/>
      <c r="H8282" s="46"/>
      <c r="I8282" s="46"/>
      <c r="N8282" s="60"/>
    </row>
    <row r="8283" spans="2:14" x14ac:dyDescent="0.25">
      <c r="B8283" s="46"/>
      <c r="G8283" s="60"/>
      <c r="H8283" s="46"/>
      <c r="I8283" s="46"/>
      <c r="N8283" s="60"/>
    </row>
    <row r="8284" spans="2:14" x14ac:dyDescent="0.25">
      <c r="B8284" s="46"/>
      <c r="G8284" s="60"/>
      <c r="H8284" s="46"/>
      <c r="I8284" s="46"/>
      <c r="N8284" s="60"/>
    </row>
    <row r="8285" spans="2:14" x14ac:dyDescent="0.25">
      <c r="B8285" s="46"/>
      <c r="G8285" s="60"/>
      <c r="H8285" s="46"/>
      <c r="I8285" s="46"/>
      <c r="N8285" s="60"/>
    </row>
    <row r="8286" spans="2:14" x14ac:dyDescent="0.25">
      <c r="B8286" s="46"/>
      <c r="G8286" s="60"/>
      <c r="H8286" s="46"/>
      <c r="I8286" s="46"/>
      <c r="N8286" s="60"/>
    </row>
    <row r="8287" spans="2:14" x14ac:dyDescent="0.25">
      <c r="B8287" s="46"/>
      <c r="G8287" s="60"/>
      <c r="H8287" s="46"/>
      <c r="I8287" s="46"/>
      <c r="N8287" s="60"/>
    </row>
    <row r="8288" spans="2:14" x14ac:dyDescent="0.25">
      <c r="B8288" s="46"/>
      <c r="G8288" s="60"/>
      <c r="H8288" s="46"/>
      <c r="I8288" s="46"/>
      <c r="N8288" s="60"/>
    </row>
    <row r="8289" spans="2:14" x14ac:dyDescent="0.25">
      <c r="B8289" s="46"/>
      <c r="G8289" s="60"/>
      <c r="H8289" s="46"/>
      <c r="I8289" s="46"/>
      <c r="N8289" s="60"/>
    </row>
    <row r="8290" spans="2:14" x14ac:dyDescent="0.25">
      <c r="B8290" s="46"/>
      <c r="G8290" s="60"/>
      <c r="H8290" s="46"/>
      <c r="I8290" s="46"/>
      <c r="N8290" s="60"/>
    </row>
    <row r="8291" spans="2:14" x14ac:dyDescent="0.25">
      <c r="B8291" s="46"/>
      <c r="G8291" s="60"/>
      <c r="H8291" s="46"/>
      <c r="I8291" s="46"/>
      <c r="N8291" s="60"/>
    </row>
    <row r="8292" spans="2:14" x14ac:dyDescent="0.25">
      <c r="B8292" s="46"/>
      <c r="G8292" s="60"/>
      <c r="H8292" s="46"/>
      <c r="I8292" s="46"/>
      <c r="N8292" s="60"/>
    </row>
    <row r="8293" spans="2:14" x14ac:dyDescent="0.25">
      <c r="B8293" s="46"/>
      <c r="G8293" s="60"/>
      <c r="H8293" s="46"/>
      <c r="I8293" s="46"/>
      <c r="N8293" s="60"/>
    </row>
    <row r="8294" spans="2:14" x14ac:dyDescent="0.25">
      <c r="B8294" s="46"/>
      <c r="G8294" s="60"/>
      <c r="H8294" s="46"/>
      <c r="I8294" s="46"/>
      <c r="N8294" s="60"/>
    </row>
    <row r="8295" spans="2:14" x14ac:dyDescent="0.25">
      <c r="B8295" s="46"/>
      <c r="G8295" s="60"/>
      <c r="H8295" s="46"/>
      <c r="I8295" s="46"/>
      <c r="N8295" s="60"/>
    </row>
    <row r="8296" spans="2:14" x14ac:dyDescent="0.25">
      <c r="B8296" s="46"/>
      <c r="G8296" s="60"/>
      <c r="H8296" s="46"/>
      <c r="I8296" s="46"/>
      <c r="N8296" s="60"/>
    </row>
    <row r="8297" spans="2:14" x14ac:dyDescent="0.25">
      <c r="B8297" s="46"/>
      <c r="G8297" s="60"/>
      <c r="H8297" s="46"/>
      <c r="I8297" s="46"/>
      <c r="N8297" s="60"/>
    </row>
    <row r="8298" spans="2:14" x14ac:dyDescent="0.25">
      <c r="B8298" s="46"/>
      <c r="G8298" s="60"/>
      <c r="H8298" s="46"/>
      <c r="I8298" s="46"/>
      <c r="N8298" s="60"/>
    </row>
    <row r="8299" spans="2:14" x14ac:dyDescent="0.25">
      <c r="B8299" s="46"/>
      <c r="G8299" s="60"/>
      <c r="H8299" s="46"/>
      <c r="I8299" s="46"/>
      <c r="N8299" s="60"/>
    </row>
    <row r="8300" spans="2:14" x14ac:dyDescent="0.25">
      <c r="B8300" s="46"/>
      <c r="G8300" s="60"/>
      <c r="H8300" s="46"/>
      <c r="I8300" s="46"/>
      <c r="N8300" s="60"/>
    </row>
    <row r="8301" spans="2:14" x14ac:dyDescent="0.25">
      <c r="B8301" s="46"/>
      <c r="G8301" s="60"/>
      <c r="H8301" s="46"/>
      <c r="I8301" s="46"/>
      <c r="N8301" s="60"/>
    </row>
    <row r="8302" spans="2:14" x14ac:dyDescent="0.25">
      <c r="B8302" s="46"/>
      <c r="G8302" s="60"/>
      <c r="H8302" s="46"/>
      <c r="I8302" s="46"/>
      <c r="N8302" s="60"/>
    </row>
    <row r="8303" spans="2:14" x14ac:dyDescent="0.25">
      <c r="B8303" s="46"/>
      <c r="G8303" s="60"/>
      <c r="H8303" s="46"/>
      <c r="I8303" s="46"/>
      <c r="N8303" s="60"/>
    </row>
    <row r="8304" spans="2:14" x14ac:dyDescent="0.25">
      <c r="B8304" s="46"/>
      <c r="G8304" s="60"/>
      <c r="H8304" s="46"/>
      <c r="I8304" s="46"/>
      <c r="N8304" s="60"/>
    </row>
    <row r="8305" spans="2:14" x14ac:dyDescent="0.25">
      <c r="B8305" s="46"/>
      <c r="G8305" s="60"/>
      <c r="H8305" s="46"/>
      <c r="I8305" s="46"/>
      <c r="N8305" s="60"/>
    </row>
    <row r="8306" spans="2:14" x14ac:dyDescent="0.25">
      <c r="B8306" s="46"/>
      <c r="G8306" s="60"/>
      <c r="H8306" s="46"/>
      <c r="I8306" s="46"/>
      <c r="N8306" s="60"/>
    </row>
    <row r="8307" spans="2:14" x14ac:dyDescent="0.25">
      <c r="B8307" s="46"/>
      <c r="G8307" s="60"/>
      <c r="H8307" s="46"/>
      <c r="I8307" s="46"/>
      <c r="N8307" s="60"/>
    </row>
    <row r="8308" spans="2:14" x14ac:dyDescent="0.25">
      <c r="B8308" s="46"/>
      <c r="G8308" s="60"/>
      <c r="H8308" s="46"/>
      <c r="I8308" s="46"/>
      <c r="N8308" s="60"/>
    </row>
    <row r="8309" spans="2:14" x14ac:dyDescent="0.25">
      <c r="B8309" s="46"/>
      <c r="G8309" s="60"/>
      <c r="H8309" s="46"/>
      <c r="I8309" s="46"/>
      <c r="N8309" s="60"/>
    </row>
    <row r="8310" spans="2:14" x14ac:dyDescent="0.25">
      <c r="B8310" s="46"/>
      <c r="G8310" s="60"/>
      <c r="H8310" s="46"/>
      <c r="I8310" s="46"/>
      <c r="N8310" s="60"/>
    </row>
    <row r="8311" spans="2:14" x14ac:dyDescent="0.25">
      <c r="B8311" s="46"/>
      <c r="G8311" s="60"/>
      <c r="H8311" s="46"/>
      <c r="I8311" s="46"/>
      <c r="N8311" s="60"/>
    </row>
    <row r="8312" spans="2:14" x14ac:dyDescent="0.25">
      <c r="B8312" s="46"/>
      <c r="G8312" s="60"/>
      <c r="H8312" s="46"/>
      <c r="I8312" s="46"/>
      <c r="N8312" s="60"/>
    </row>
    <row r="8313" spans="2:14" x14ac:dyDescent="0.25">
      <c r="B8313" s="46"/>
      <c r="G8313" s="60"/>
      <c r="H8313" s="46"/>
      <c r="I8313" s="46"/>
      <c r="N8313" s="60"/>
    </row>
    <row r="8314" spans="2:14" x14ac:dyDescent="0.25">
      <c r="B8314" s="46"/>
      <c r="G8314" s="60"/>
      <c r="H8314" s="46"/>
      <c r="I8314" s="46"/>
      <c r="N8314" s="60"/>
    </row>
    <row r="8315" spans="2:14" x14ac:dyDescent="0.25">
      <c r="B8315" s="46"/>
      <c r="G8315" s="60"/>
      <c r="H8315" s="46"/>
      <c r="I8315" s="46"/>
      <c r="N8315" s="60"/>
    </row>
    <row r="8316" spans="2:14" x14ac:dyDescent="0.25">
      <c r="B8316" s="46"/>
      <c r="G8316" s="60"/>
      <c r="H8316" s="46"/>
      <c r="I8316" s="46"/>
      <c r="N8316" s="60"/>
    </row>
    <row r="8317" spans="2:14" x14ac:dyDescent="0.25">
      <c r="B8317" s="46"/>
      <c r="G8317" s="60"/>
      <c r="H8317" s="46"/>
      <c r="I8317" s="46"/>
      <c r="N8317" s="60"/>
    </row>
    <row r="8318" spans="2:14" x14ac:dyDescent="0.25">
      <c r="B8318" s="46"/>
      <c r="G8318" s="60"/>
      <c r="H8318" s="46"/>
      <c r="I8318" s="46"/>
      <c r="N8318" s="60"/>
    </row>
    <row r="8319" spans="2:14" x14ac:dyDescent="0.25">
      <c r="B8319" s="46"/>
      <c r="G8319" s="60"/>
      <c r="H8319" s="46"/>
      <c r="I8319" s="46"/>
      <c r="N8319" s="60"/>
    </row>
    <row r="8320" spans="2:14" x14ac:dyDescent="0.25">
      <c r="B8320" s="46"/>
      <c r="G8320" s="60"/>
      <c r="H8320" s="46"/>
      <c r="I8320" s="46"/>
      <c r="N8320" s="60"/>
    </row>
    <row r="8321" spans="2:14" x14ac:dyDescent="0.25">
      <c r="B8321" s="46"/>
      <c r="G8321" s="60"/>
      <c r="H8321" s="46"/>
      <c r="I8321" s="46"/>
      <c r="N8321" s="60"/>
    </row>
    <row r="8322" spans="2:14" x14ac:dyDescent="0.25">
      <c r="B8322" s="46"/>
      <c r="G8322" s="60"/>
      <c r="H8322" s="46"/>
      <c r="I8322" s="46"/>
      <c r="N8322" s="60"/>
    </row>
    <row r="8323" spans="2:14" x14ac:dyDescent="0.25">
      <c r="B8323" s="46"/>
      <c r="G8323" s="60"/>
      <c r="H8323" s="46"/>
      <c r="I8323" s="46"/>
      <c r="N8323" s="60"/>
    </row>
    <row r="8324" spans="2:14" x14ac:dyDescent="0.25">
      <c r="B8324" s="46"/>
      <c r="G8324" s="60"/>
      <c r="H8324" s="46"/>
      <c r="I8324" s="46"/>
      <c r="N8324" s="60"/>
    </row>
    <row r="8325" spans="2:14" x14ac:dyDescent="0.25">
      <c r="B8325" s="46"/>
      <c r="G8325" s="60"/>
      <c r="H8325" s="46"/>
      <c r="I8325" s="46"/>
      <c r="N8325" s="60"/>
    </row>
    <row r="8326" spans="2:14" x14ac:dyDescent="0.25">
      <c r="B8326" s="46"/>
      <c r="G8326" s="60"/>
      <c r="H8326" s="46"/>
      <c r="I8326" s="46"/>
      <c r="N8326" s="60"/>
    </row>
    <row r="8327" spans="2:14" x14ac:dyDescent="0.25">
      <c r="B8327" s="46"/>
      <c r="G8327" s="60"/>
      <c r="H8327" s="46"/>
      <c r="I8327" s="46"/>
      <c r="N8327" s="60"/>
    </row>
    <row r="8328" spans="2:14" x14ac:dyDescent="0.25">
      <c r="B8328" s="46"/>
      <c r="G8328" s="60"/>
      <c r="H8328" s="46"/>
      <c r="I8328" s="46"/>
      <c r="N8328" s="60"/>
    </row>
    <row r="8329" spans="2:14" x14ac:dyDescent="0.25">
      <c r="B8329" s="46"/>
      <c r="G8329" s="60"/>
      <c r="H8329" s="46"/>
      <c r="I8329" s="46"/>
      <c r="N8329" s="60"/>
    </row>
    <row r="8330" spans="2:14" x14ac:dyDescent="0.25">
      <c r="B8330" s="46"/>
      <c r="G8330" s="60"/>
      <c r="H8330" s="46"/>
      <c r="I8330" s="46"/>
      <c r="N8330" s="60"/>
    </row>
    <row r="8331" spans="2:14" x14ac:dyDescent="0.25">
      <c r="B8331" s="46"/>
      <c r="G8331" s="60"/>
      <c r="H8331" s="46"/>
      <c r="I8331" s="46"/>
      <c r="N8331" s="60"/>
    </row>
    <row r="8332" spans="2:14" x14ac:dyDescent="0.25">
      <c r="B8332" s="46"/>
      <c r="G8332" s="60"/>
      <c r="H8332" s="46"/>
      <c r="I8332" s="46"/>
      <c r="N8332" s="60"/>
    </row>
    <row r="8333" spans="2:14" x14ac:dyDescent="0.25">
      <c r="B8333" s="46"/>
      <c r="G8333" s="60"/>
      <c r="H8333" s="46"/>
      <c r="I8333" s="46"/>
      <c r="N8333" s="60"/>
    </row>
    <row r="8334" spans="2:14" x14ac:dyDescent="0.25">
      <c r="B8334" s="46"/>
      <c r="G8334" s="60"/>
      <c r="H8334" s="46"/>
      <c r="I8334" s="46"/>
      <c r="N8334" s="60"/>
    </row>
    <row r="8335" spans="2:14" x14ac:dyDescent="0.25">
      <c r="B8335" s="46"/>
      <c r="G8335" s="60"/>
      <c r="H8335" s="46"/>
      <c r="I8335" s="46"/>
      <c r="N8335" s="60"/>
    </row>
    <row r="8336" spans="2:14" x14ac:dyDescent="0.25">
      <c r="B8336" s="46"/>
      <c r="G8336" s="60"/>
      <c r="H8336" s="46"/>
      <c r="I8336" s="46"/>
      <c r="N8336" s="60"/>
    </row>
    <row r="8337" spans="2:14" x14ac:dyDescent="0.25">
      <c r="B8337" s="46"/>
      <c r="G8337" s="60"/>
      <c r="H8337" s="46"/>
      <c r="I8337" s="46"/>
      <c r="N8337" s="60"/>
    </row>
    <row r="8338" spans="2:14" x14ac:dyDescent="0.25">
      <c r="B8338" s="46"/>
      <c r="G8338" s="60"/>
      <c r="H8338" s="46"/>
      <c r="I8338" s="46"/>
      <c r="N8338" s="60"/>
    </row>
    <row r="8339" spans="2:14" x14ac:dyDescent="0.25">
      <c r="B8339" s="46"/>
      <c r="G8339" s="60"/>
      <c r="H8339" s="46"/>
      <c r="I8339" s="46"/>
      <c r="N8339" s="60"/>
    </row>
    <row r="8340" spans="2:14" x14ac:dyDescent="0.25">
      <c r="B8340" s="46"/>
      <c r="G8340" s="60"/>
      <c r="H8340" s="46"/>
      <c r="I8340" s="46"/>
      <c r="N8340" s="60"/>
    </row>
    <row r="8341" spans="2:14" x14ac:dyDescent="0.25">
      <c r="B8341" s="46"/>
      <c r="G8341" s="60"/>
      <c r="H8341" s="46"/>
      <c r="I8341" s="46"/>
      <c r="N8341" s="60"/>
    </row>
    <row r="8342" spans="2:14" x14ac:dyDescent="0.25">
      <c r="B8342" s="46"/>
      <c r="G8342" s="60"/>
      <c r="H8342" s="46"/>
      <c r="I8342" s="46"/>
      <c r="N8342" s="60"/>
    </row>
    <row r="8343" spans="2:14" x14ac:dyDescent="0.25">
      <c r="B8343" s="46"/>
      <c r="G8343" s="60"/>
      <c r="H8343" s="46"/>
      <c r="I8343" s="46"/>
      <c r="N8343" s="60"/>
    </row>
    <row r="8344" spans="2:14" x14ac:dyDescent="0.25">
      <c r="B8344" s="46"/>
      <c r="G8344" s="60"/>
      <c r="H8344" s="46"/>
      <c r="I8344" s="46"/>
      <c r="N8344" s="60"/>
    </row>
    <row r="8345" spans="2:14" x14ac:dyDescent="0.25">
      <c r="B8345" s="46"/>
      <c r="G8345" s="60"/>
      <c r="H8345" s="46"/>
      <c r="I8345" s="46"/>
      <c r="N8345" s="60"/>
    </row>
    <row r="8346" spans="2:14" x14ac:dyDescent="0.25">
      <c r="B8346" s="46"/>
      <c r="G8346" s="60"/>
      <c r="H8346" s="46"/>
      <c r="I8346" s="46"/>
      <c r="N8346" s="60"/>
    </row>
    <row r="8347" spans="2:14" x14ac:dyDescent="0.25">
      <c r="B8347" s="46"/>
      <c r="G8347" s="60"/>
      <c r="H8347" s="46"/>
      <c r="I8347" s="46"/>
      <c r="N8347" s="60"/>
    </row>
    <row r="8348" spans="2:14" x14ac:dyDescent="0.25">
      <c r="B8348" s="46"/>
      <c r="G8348" s="60"/>
      <c r="H8348" s="46"/>
      <c r="I8348" s="46"/>
      <c r="N8348" s="60"/>
    </row>
    <row r="8349" spans="2:14" x14ac:dyDescent="0.25">
      <c r="B8349" s="46"/>
      <c r="G8349" s="60"/>
      <c r="H8349" s="46"/>
      <c r="I8349" s="46"/>
      <c r="N8349" s="60"/>
    </row>
    <row r="8350" spans="2:14" x14ac:dyDescent="0.25">
      <c r="B8350" s="46"/>
      <c r="G8350" s="60"/>
      <c r="H8350" s="46"/>
      <c r="I8350" s="46"/>
      <c r="N8350" s="60"/>
    </row>
    <row r="8351" spans="2:14" x14ac:dyDescent="0.25">
      <c r="B8351" s="46"/>
      <c r="G8351" s="60"/>
      <c r="H8351" s="46"/>
      <c r="I8351" s="46"/>
      <c r="N8351" s="60"/>
    </row>
    <row r="8352" spans="2:14" x14ac:dyDescent="0.25">
      <c r="B8352" s="46"/>
      <c r="G8352" s="60"/>
      <c r="H8352" s="46"/>
      <c r="I8352" s="46"/>
      <c r="N8352" s="60"/>
    </row>
    <row r="8353" spans="2:14" x14ac:dyDescent="0.25">
      <c r="B8353" s="46"/>
      <c r="G8353" s="60"/>
      <c r="H8353" s="46"/>
      <c r="I8353" s="46"/>
      <c r="N8353" s="60"/>
    </row>
    <row r="8354" spans="2:14" x14ac:dyDescent="0.25">
      <c r="B8354" s="46"/>
      <c r="G8354" s="60"/>
      <c r="H8354" s="46"/>
      <c r="I8354" s="46"/>
      <c r="N8354" s="60"/>
    </row>
    <row r="8355" spans="2:14" x14ac:dyDescent="0.25">
      <c r="B8355" s="46"/>
      <c r="G8355" s="60"/>
      <c r="H8355" s="46"/>
      <c r="I8355" s="46"/>
      <c r="N8355" s="60"/>
    </row>
    <row r="8356" spans="2:14" x14ac:dyDescent="0.25">
      <c r="B8356" s="46"/>
      <c r="G8356" s="60"/>
      <c r="H8356" s="46"/>
      <c r="I8356" s="46"/>
      <c r="N8356" s="60"/>
    </row>
    <row r="8357" spans="2:14" x14ac:dyDescent="0.25">
      <c r="B8357" s="46"/>
      <c r="G8357" s="60"/>
      <c r="H8357" s="46"/>
      <c r="I8357" s="46"/>
      <c r="N8357" s="60"/>
    </row>
    <row r="8358" spans="2:14" x14ac:dyDescent="0.25">
      <c r="B8358" s="46"/>
      <c r="G8358" s="60"/>
      <c r="H8358" s="46"/>
      <c r="I8358" s="46"/>
      <c r="N8358" s="60"/>
    </row>
    <row r="8359" spans="2:14" x14ac:dyDescent="0.25">
      <c r="B8359" s="46"/>
      <c r="G8359" s="60"/>
      <c r="H8359" s="46"/>
      <c r="I8359" s="46"/>
      <c r="N8359" s="60"/>
    </row>
    <row r="8360" spans="2:14" x14ac:dyDescent="0.25">
      <c r="B8360" s="46"/>
      <c r="G8360" s="60"/>
      <c r="H8360" s="46"/>
      <c r="I8360" s="46"/>
      <c r="N8360" s="60"/>
    </row>
    <row r="8361" spans="2:14" x14ac:dyDescent="0.25">
      <c r="B8361" s="46"/>
      <c r="G8361" s="60"/>
      <c r="H8361" s="46"/>
      <c r="I8361" s="46"/>
      <c r="N8361" s="60"/>
    </row>
    <row r="8362" spans="2:14" x14ac:dyDescent="0.25">
      <c r="B8362" s="46"/>
      <c r="G8362" s="60"/>
      <c r="H8362" s="46"/>
      <c r="I8362" s="46"/>
      <c r="N8362" s="60"/>
    </row>
    <row r="8363" spans="2:14" x14ac:dyDescent="0.25">
      <c r="B8363" s="46"/>
      <c r="G8363" s="60"/>
      <c r="H8363" s="46"/>
      <c r="I8363" s="46"/>
      <c r="N8363" s="60"/>
    </row>
    <row r="8364" spans="2:14" x14ac:dyDescent="0.25">
      <c r="B8364" s="46"/>
      <c r="G8364" s="60"/>
      <c r="H8364" s="46"/>
      <c r="I8364" s="46"/>
      <c r="N8364" s="60"/>
    </row>
    <row r="8365" spans="2:14" x14ac:dyDescent="0.25">
      <c r="B8365" s="46"/>
      <c r="G8365" s="60"/>
      <c r="H8365" s="46"/>
      <c r="I8365" s="46"/>
      <c r="N8365" s="60"/>
    </row>
    <row r="8366" spans="2:14" x14ac:dyDescent="0.25">
      <c r="B8366" s="46"/>
      <c r="G8366" s="60"/>
      <c r="H8366" s="46"/>
      <c r="I8366" s="46"/>
      <c r="N8366" s="60"/>
    </row>
    <row r="8367" spans="2:14" x14ac:dyDescent="0.25">
      <c r="B8367" s="46"/>
      <c r="G8367" s="60"/>
      <c r="H8367" s="46"/>
      <c r="I8367" s="46"/>
      <c r="N8367" s="60"/>
    </row>
    <row r="8368" spans="2:14" x14ac:dyDescent="0.25">
      <c r="B8368" s="46"/>
      <c r="G8368" s="60"/>
      <c r="H8368" s="46"/>
      <c r="I8368" s="46"/>
      <c r="N8368" s="60"/>
    </row>
    <row r="8369" spans="2:14" x14ac:dyDescent="0.25">
      <c r="B8369" s="46"/>
      <c r="G8369" s="60"/>
      <c r="H8369" s="46"/>
      <c r="I8369" s="46"/>
      <c r="N8369" s="60"/>
    </row>
    <row r="8370" spans="2:14" x14ac:dyDescent="0.25">
      <c r="B8370" s="46"/>
      <c r="G8370" s="60"/>
      <c r="H8370" s="46"/>
      <c r="I8370" s="46"/>
      <c r="N8370" s="60"/>
    </row>
    <row r="8371" spans="2:14" x14ac:dyDescent="0.25">
      <c r="B8371" s="46"/>
      <c r="G8371" s="60"/>
      <c r="H8371" s="46"/>
      <c r="I8371" s="46"/>
      <c r="N8371" s="60"/>
    </row>
    <row r="8372" spans="2:14" x14ac:dyDescent="0.25">
      <c r="B8372" s="46"/>
      <c r="G8372" s="60"/>
      <c r="H8372" s="46"/>
      <c r="I8372" s="46"/>
      <c r="N8372" s="60"/>
    </row>
    <row r="8373" spans="2:14" x14ac:dyDescent="0.25">
      <c r="B8373" s="46"/>
      <c r="G8373" s="60"/>
      <c r="H8373" s="46"/>
      <c r="I8373" s="46"/>
      <c r="N8373" s="60"/>
    </row>
    <row r="8374" spans="2:14" x14ac:dyDescent="0.25">
      <c r="B8374" s="46"/>
      <c r="G8374" s="60"/>
      <c r="H8374" s="46"/>
      <c r="I8374" s="46"/>
      <c r="N8374" s="60"/>
    </row>
    <row r="8375" spans="2:14" x14ac:dyDescent="0.25">
      <c r="B8375" s="46"/>
      <c r="G8375" s="60"/>
      <c r="H8375" s="46"/>
      <c r="I8375" s="46"/>
      <c r="N8375" s="60"/>
    </row>
    <row r="8376" spans="2:14" x14ac:dyDescent="0.25">
      <c r="B8376" s="46"/>
      <c r="G8376" s="60"/>
      <c r="H8376" s="46"/>
      <c r="I8376" s="46"/>
      <c r="N8376" s="60"/>
    </row>
    <row r="8377" spans="2:14" x14ac:dyDescent="0.25">
      <c r="B8377" s="46"/>
      <c r="G8377" s="60"/>
      <c r="H8377" s="46"/>
      <c r="I8377" s="46"/>
      <c r="N8377" s="60"/>
    </row>
    <row r="8378" spans="2:14" x14ac:dyDescent="0.25">
      <c r="B8378" s="46"/>
      <c r="G8378" s="60"/>
      <c r="H8378" s="46"/>
      <c r="I8378" s="46"/>
      <c r="N8378" s="60"/>
    </row>
    <row r="8379" spans="2:14" x14ac:dyDescent="0.25">
      <c r="B8379" s="46"/>
      <c r="G8379" s="60"/>
      <c r="H8379" s="46"/>
      <c r="I8379" s="46"/>
      <c r="N8379" s="60"/>
    </row>
    <row r="8380" spans="2:14" x14ac:dyDescent="0.25">
      <c r="B8380" s="46"/>
      <c r="G8380" s="60"/>
      <c r="H8380" s="46"/>
      <c r="I8380" s="46"/>
      <c r="N8380" s="60"/>
    </row>
    <row r="8381" spans="2:14" x14ac:dyDescent="0.25">
      <c r="B8381" s="46"/>
      <c r="G8381" s="60"/>
      <c r="H8381" s="46"/>
      <c r="I8381" s="46"/>
      <c r="N8381" s="60"/>
    </row>
    <row r="8382" spans="2:14" x14ac:dyDescent="0.25">
      <c r="B8382" s="46"/>
      <c r="G8382" s="60"/>
      <c r="H8382" s="46"/>
      <c r="I8382" s="46"/>
      <c r="N8382" s="60"/>
    </row>
    <row r="8383" spans="2:14" x14ac:dyDescent="0.25">
      <c r="B8383" s="46"/>
      <c r="G8383" s="60"/>
      <c r="H8383" s="46"/>
      <c r="I8383" s="46"/>
      <c r="N8383" s="60"/>
    </row>
    <row r="8384" spans="2:14" x14ac:dyDescent="0.25">
      <c r="B8384" s="46"/>
      <c r="G8384" s="60"/>
      <c r="H8384" s="46"/>
      <c r="I8384" s="46"/>
      <c r="N8384" s="60"/>
    </row>
    <row r="8385" spans="2:14" x14ac:dyDescent="0.25">
      <c r="B8385" s="46"/>
      <c r="G8385" s="60"/>
      <c r="H8385" s="46"/>
      <c r="I8385" s="46"/>
      <c r="N8385" s="60"/>
    </row>
    <row r="8386" spans="2:14" x14ac:dyDescent="0.25">
      <c r="B8386" s="46"/>
      <c r="G8386" s="60"/>
      <c r="H8386" s="46"/>
      <c r="I8386" s="46"/>
      <c r="N8386" s="60"/>
    </row>
    <row r="8387" spans="2:14" x14ac:dyDescent="0.25">
      <c r="B8387" s="46"/>
      <c r="G8387" s="60"/>
      <c r="H8387" s="46"/>
      <c r="I8387" s="46"/>
      <c r="N8387" s="60"/>
    </row>
    <row r="8388" spans="2:14" x14ac:dyDescent="0.25">
      <c r="B8388" s="46"/>
      <c r="G8388" s="60"/>
      <c r="H8388" s="46"/>
      <c r="I8388" s="46"/>
      <c r="N8388" s="60"/>
    </row>
    <row r="8389" spans="2:14" x14ac:dyDescent="0.25">
      <c r="B8389" s="46"/>
      <c r="G8389" s="60"/>
      <c r="H8389" s="46"/>
      <c r="I8389" s="46"/>
      <c r="N8389" s="60"/>
    </row>
    <row r="8390" spans="2:14" x14ac:dyDescent="0.25">
      <c r="B8390" s="46"/>
      <c r="G8390" s="60"/>
      <c r="H8390" s="46"/>
      <c r="I8390" s="46"/>
      <c r="N8390" s="60"/>
    </row>
    <row r="8391" spans="2:14" x14ac:dyDescent="0.25">
      <c r="B8391" s="46"/>
      <c r="G8391" s="60"/>
      <c r="H8391" s="46"/>
      <c r="I8391" s="46"/>
      <c r="N8391" s="60"/>
    </row>
    <row r="8392" spans="2:14" x14ac:dyDescent="0.25">
      <c r="B8392" s="46"/>
      <c r="G8392" s="60"/>
      <c r="H8392" s="46"/>
      <c r="I8392" s="46"/>
      <c r="N8392" s="60"/>
    </row>
    <row r="8393" spans="2:14" x14ac:dyDescent="0.25">
      <c r="B8393" s="46"/>
      <c r="G8393" s="60"/>
      <c r="H8393" s="46"/>
      <c r="I8393" s="46"/>
      <c r="N8393" s="60"/>
    </row>
    <row r="8394" spans="2:14" x14ac:dyDescent="0.25">
      <c r="B8394" s="46"/>
      <c r="G8394" s="60"/>
      <c r="H8394" s="46"/>
      <c r="I8394" s="46"/>
      <c r="N8394" s="60"/>
    </row>
    <row r="8395" spans="2:14" x14ac:dyDescent="0.25">
      <c r="B8395" s="46"/>
      <c r="G8395" s="60"/>
      <c r="H8395" s="46"/>
      <c r="I8395" s="46"/>
      <c r="N8395" s="60"/>
    </row>
    <row r="8396" spans="2:14" x14ac:dyDescent="0.25">
      <c r="B8396" s="46"/>
      <c r="G8396" s="60"/>
      <c r="H8396" s="46"/>
      <c r="I8396" s="46"/>
      <c r="N8396" s="60"/>
    </row>
    <row r="8397" spans="2:14" x14ac:dyDescent="0.25">
      <c r="B8397" s="46"/>
      <c r="G8397" s="60"/>
      <c r="H8397" s="46"/>
      <c r="I8397" s="46"/>
      <c r="N8397" s="60"/>
    </row>
    <row r="8398" spans="2:14" x14ac:dyDescent="0.25">
      <c r="B8398" s="46"/>
      <c r="G8398" s="60"/>
      <c r="H8398" s="46"/>
      <c r="I8398" s="46"/>
      <c r="N8398" s="60"/>
    </row>
    <row r="8399" spans="2:14" x14ac:dyDescent="0.25">
      <c r="B8399" s="46"/>
      <c r="G8399" s="60"/>
      <c r="H8399" s="46"/>
      <c r="I8399" s="46"/>
      <c r="N8399" s="60"/>
    </row>
    <row r="8400" spans="2:14" x14ac:dyDescent="0.25">
      <c r="B8400" s="46"/>
      <c r="G8400" s="60"/>
      <c r="H8400" s="46"/>
      <c r="I8400" s="46"/>
      <c r="N8400" s="60"/>
    </row>
    <row r="8401" spans="2:14" x14ac:dyDescent="0.25">
      <c r="B8401" s="46"/>
      <c r="G8401" s="60"/>
      <c r="H8401" s="46"/>
      <c r="I8401" s="46"/>
      <c r="N8401" s="60"/>
    </row>
    <row r="8402" spans="2:14" x14ac:dyDescent="0.25">
      <c r="B8402" s="46"/>
      <c r="G8402" s="60"/>
      <c r="H8402" s="46"/>
      <c r="I8402" s="46"/>
      <c r="N8402" s="60"/>
    </row>
    <row r="8403" spans="2:14" x14ac:dyDescent="0.25">
      <c r="B8403" s="46"/>
      <c r="G8403" s="60"/>
      <c r="H8403" s="46"/>
      <c r="I8403" s="46"/>
      <c r="N8403" s="60"/>
    </row>
    <row r="8404" spans="2:14" x14ac:dyDescent="0.25">
      <c r="B8404" s="46"/>
      <c r="G8404" s="60"/>
      <c r="H8404" s="46"/>
      <c r="I8404" s="46"/>
      <c r="N8404" s="60"/>
    </row>
    <row r="8405" spans="2:14" x14ac:dyDescent="0.25">
      <c r="B8405" s="46"/>
      <c r="G8405" s="60"/>
      <c r="H8405" s="46"/>
      <c r="I8405" s="46"/>
      <c r="N8405" s="60"/>
    </row>
    <row r="8406" spans="2:14" x14ac:dyDescent="0.25">
      <c r="B8406" s="46"/>
      <c r="G8406" s="60"/>
      <c r="H8406" s="46"/>
      <c r="I8406" s="46"/>
      <c r="N8406" s="60"/>
    </row>
    <row r="8407" spans="2:14" x14ac:dyDescent="0.25">
      <c r="B8407" s="46"/>
      <c r="G8407" s="60"/>
      <c r="H8407" s="46"/>
      <c r="I8407" s="46"/>
      <c r="N8407" s="60"/>
    </row>
    <row r="8408" spans="2:14" x14ac:dyDescent="0.25">
      <c r="B8408" s="46"/>
      <c r="G8408" s="60"/>
      <c r="H8408" s="46"/>
      <c r="I8408" s="46"/>
      <c r="N8408" s="60"/>
    </row>
    <row r="8409" spans="2:14" x14ac:dyDescent="0.25">
      <c r="B8409" s="46"/>
      <c r="G8409" s="60"/>
      <c r="H8409" s="46"/>
      <c r="I8409" s="46"/>
      <c r="N8409" s="60"/>
    </row>
    <row r="8410" spans="2:14" x14ac:dyDescent="0.25">
      <c r="B8410" s="46"/>
      <c r="G8410" s="60"/>
      <c r="H8410" s="46"/>
      <c r="I8410" s="46"/>
      <c r="N8410" s="60"/>
    </row>
    <row r="8411" spans="2:14" x14ac:dyDescent="0.25">
      <c r="B8411" s="46"/>
      <c r="G8411" s="60"/>
      <c r="H8411" s="46"/>
      <c r="I8411" s="46"/>
      <c r="N8411" s="60"/>
    </row>
    <row r="8412" spans="2:14" x14ac:dyDescent="0.25">
      <c r="B8412" s="46"/>
      <c r="G8412" s="60"/>
      <c r="H8412" s="46"/>
      <c r="I8412" s="46"/>
      <c r="N8412" s="60"/>
    </row>
    <row r="8413" spans="2:14" x14ac:dyDescent="0.25">
      <c r="B8413" s="46"/>
      <c r="G8413" s="60"/>
      <c r="H8413" s="46"/>
      <c r="I8413" s="46"/>
      <c r="N8413" s="60"/>
    </row>
    <row r="8414" spans="2:14" x14ac:dyDescent="0.25">
      <c r="B8414" s="46"/>
      <c r="G8414" s="60"/>
      <c r="H8414" s="46"/>
      <c r="I8414" s="46"/>
      <c r="N8414" s="60"/>
    </row>
    <row r="8415" spans="2:14" x14ac:dyDescent="0.25">
      <c r="B8415" s="46"/>
      <c r="G8415" s="60"/>
      <c r="H8415" s="46"/>
      <c r="I8415" s="46"/>
      <c r="N8415" s="60"/>
    </row>
    <row r="8416" spans="2:14" x14ac:dyDescent="0.25">
      <c r="B8416" s="46"/>
      <c r="G8416" s="60"/>
      <c r="H8416" s="46"/>
      <c r="I8416" s="46"/>
      <c r="N8416" s="60"/>
    </row>
    <row r="8417" spans="2:14" x14ac:dyDescent="0.25">
      <c r="B8417" s="46"/>
      <c r="G8417" s="60"/>
      <c r="H8417" s="46"/>
      <c r="I8417" s="46"/>
      <c r="N8417" s="60"/>
    </row>
    <row r="8418" spans="2:14" x14ac:dyDescent="0.25">
      <c r="B8418" s="46"/>
      <c r="G8418" s="60"/>
      <c r="H8418" s="46"/>
      <c r="I8418" s="46"/>
      <c r="N8418" s="60"/>
    </row>
    <row r="8419" spans="2:14" x14ac:dyDescent="0.25">
      <c r="B8419" s="46"/>
      <c r="G8419" s="60"/>
      <c r="H8419" s="46"/>
      <c r="I8419" s="46"/>
      <c r="N8419" s="60"/>
    </row>
    <row r="8420" spans="2:14" x14ac:dyDescent="0.25">
      <c r="B8420" s="46"/>
      <c r="G8420" s="60"/>
      <c r="H8420" s="46"/>
      <c r="I8420" s="46"/>
      <c r="N8420" s="60"/>
    </row>
    <row r="8421" spans="2:14" x14ac:dyDescent="0.25">
      <c r="B8421" s="46"/>
      <c r="G8421" s="60"/>
      <c r="H8421" s="46"/>
      <c r="I8421" s="46"/>
      <c r="N8421" s="60"/>
    </row>
    <row r="8422" spans="2:14" x14ac:dyDescent="0.25">
      <c r="B8422" s="46"/>
      <c r="G8422" s="60"/>
      <c r="H8422" s="46"/>
      <c r="I8422" s="46"/>
      <c r="N8422" s="60"/>
    </row>
    <row r="8423" spans="2:14" x14ac:dyDescent="0.25">
      <c r="B8423" s="46"/>
      <c r="G8423" s="60"/>
      <c r="H8423" s="46"/>
      <c r="I8423" s="46"/>
      <c r="N8423" s="60"/>
    </row>
    <row r="8424" spans="2:14" x14ac:dyDescent="0.25">
      <c r="B8424" s="46"/>
      <c r="G8424" s="60"/>
      <c r="H8424" s="46"/>
      <c r="I8424" s="46"/>
      <c r="N8424" s="60"/>
    </row>
    <row r="8425" spans="2:14" x14ac:dyDescent="0.25">
      <c r="B8425" s="46"/>
      <c r="G8425" s="60"/>
      <c r="H8425" s="46"/>
      <c r="I8425" s="46"/>
      <c r="N8425" s="60"/>
    </row>
    <row r="8426" spans="2:14" x14ac:dyDescent="0.25">
      <c r="B8426" s="46"/>
      <c r="G8426" s="60"/>
      <c r="H8426" s="46"/>
      <c r="I8426" s="46"/>
      <c r="N8426" s="60"/>
    </row>
    <row r="8427" spans="2:14" x14ac:dyDescent="0.25">
      <c r="B8427" s="46"/>
      <c r="G8427" s="60"/>
      <c r="H8427" s="46"/>
      <c r="I8427" s="46"/>
      <c r="N8427" s="60"/>
    </row>
    <row r="8428" spans="2:14" x14ac:dyDescent="0.25">
      <c r="B8428" s="46"/>
      <c r="G8428" s="60"/>
      <c r="H8428" s="46"/>
      <c r="I8428" s="46"/>
      <c r="N8428" s="60"/>
    </row>
    <row r="8429" spans="2:14" x14ac:dyDescent="0.25">
      <c r="B8429" s="46"/>
      <c r="G8429" s="60"/>
      <c r="H8429" s="46"/>
      <c r="I8429" s="46"/>
      <c r="N8429" s="60"/>
    </row>
    <row r="8430" spans="2:14" x14ac:dyDescent="0.25">
      <c r="B8430" s="46"/>
      <c r="G8430" s="60"/>
      <c r="H8430" s="46"/>
      <c r="I8430" s="46"/>
      <c r="N8430" s="60"/>
    </row>
    <row r="8431" spans="2:14" x14ac:dyDescent="0.25">
      <c r="B8431" s="46"/>
      <c r="G8431" s="60"/>
      <c r="H8431" s="46"/>
      <c r="I8431" s="46"/>
      <c r="N8431" s="60"/>
    </row>
    <row r="8432" spans="2:14" x14ac:dyDescent="0.25">
      <c r="B8432" s="46"/>
      <c r="G8432" s="60"/>
      <c r="H8432" s="46"/>
      <c r="I8432" s="46"/>
      <c r="N8432" s="60"/>
    </row>
    <row r="8433" spans="2:14" x14ac:dyDescent="0.25">
      <c r="B8433" s="46"/>
      <c r="G8433" s="60"/>
      <c r="H8433" s="46"/>
      <c r="I8433" s="46"/>
      <c r="N8433" s="60"/>
    </row>
    <row r="8434" spans="2:14" x14ac:dyDescent="0.25">
      <c r="B8434" s="46"/>
      <c r="G8434" s="60"/>
      <c r="H8434" s="46"/>
      <c r="I8434" s="46"/>
      <c r="N8434" s="60"/>
    </row>
    <row r="8435" spans="2:14" x14ac:dyDescent="0.25">
      <c r="B8435" s="46"/>
      <c r="G8435" s="60"/>
      <c r="H8435" s="46"/>
      <c r="I8435" s="46"/>
      <c r="N8435" s="60"/>
    </row>
    <row r="8436" spans="2:14" x14ac:dyDescent="0.25">
      <c r="B8436" s="46"/>
      <c r="G8436" s="60"/>
      <c r="H8436" s="46"/>
      <c r="I8436" s="46"/>
      <c r="N8436" s="60"/>
    </row>
    <row r="8437" spans="2:14" x14ac:dyDescent="0.25">
      <c r="B8437" s="46"/>
      <c r="G8437" s="60"/>
      <c r="H8437" s="46"/>
      <c r="I8437" s="46"/>
      <c r="N8437" s="60"/>
    </row>
    <row r="8438" spans="2:14" x14ac:dyDescent="0.25">
      <c r="B8438" s="46"/>
      <c r="G8438" s="60"/>
      <c r="H8438" s="46"/>
      <c r="I8438" s="46"/>
      <c r="N8438" s="60"/>
    </row>
    <row r="8439" spans="2:14" x14ac:dyDescent="0.25">
      <c r="B8439" s="46"/>
      <c r="G8439" s="60"/>
      <c r="H8439" s="46"/>
      <c r="I8439" s="46"/>
      <c r="N8439" s="60"/>
    </row>
    <row r="8440" spans="2:14" x14ac:dyDescent="0.25">
      <c r="B8440" s="46"/>
      <c r="G8440" s="60"/>
      <c r="H8440" s="46"/>
      <c r="I8440" s="46"/>
      <c r="N8440" s="60"/>
    </row>
    <row r="8441" spans="2:14" x14ac:dyDescent="0.25">
      <c r="B8441" s="46"/>
      <c r="G8441" s="60"/>
      <c r="H8441" s="46"/>
      <c r="I8441" s="46"/>
      <c r="N8441" s="60"/>
    </row>
    <row r="8442" spans="2:14" x14ac:dyDescent="0.25">
      <c r="B8442" s="46"/>
      <c r="G8442" s="60"/>
      <c r="H8442" s="46"/>
      <c r="I8442" s="46"/>
      <c r="N8442" s="60"/>
    </row>
    <row r="8443" spans="2:14" x14ac:dyDescent="0.25">
      <c r="B8443" s="46"/>
      <c r="G8443" s="60"/>
      <c r="H8443" s="46"/>
      <c r="I8443" s="46"/>
      <c r="N8443" s="60"/>
    </row>
    <row r="8444" spans="2:14" x14ac:dyDescent="0.25">
      <c r="B8444" s="46"/>
      <c r="G8444" s="60"/>
      <c r="H8444" s="46"/>
      <c r="I8444" s="46"/>
      <c r="N8444" s="60"/>
    </row>
    <row r="8445" spans="2:14" x14ac:dyDescent="0.25">
      <c r="B8445" s="46"/>
      <c r="G8445" s="60"/>
      <c r="H8445" s="46"/>
      <c r="I8445" s="46"/>
      <c r="N8445" s="60"/>
    </row>
    <row r="8446" spans="2:14" x14ac:dyDescent="0.25">
      <c r="B8446" s="46"/>
      <c r="G8446" s="60"/>
      <c r="H8446" s="46"/>
      <c r="I8446" s="46"/>
      <c r="N8446" s="60"/>
    </row>
    <row r="8447" spans="2:14" x14ac:dyDescent="0.25">
      <c r="B8447" s="46"/>
      <c r="G8447" s="60"/>
      <c r="H8447" s="46"/>
      <c r="I8447" s="46"/>
      <c r="N8447" s="60"/>
    </row>
    <row r="8448" spans="2:14" x14ac:dyDescent="0.25">
      <c r="B8448" s="46"/>
      <c r="G8448" s="60"/>
      <c r="H8448" s="46"/>
      <c r="I8448" s="46"/>
      <c r="N8448" s="60"/>
    </row>
    <row r="8449" spans="2:14" x14ac:dyDescent="0.25">
      <c r="B8449" s="46"/>
      <c r="G8449" s="60"/>
      <c r="H8449" s="46"/>
      <c r="I8449" s="46"/>
      <c r="N8449" s="60"/>
    </row>
    <row r="8450" spans="2:14" x14ac:dyDescent="0.25">
      <c r="B8450" s="46"/>
      <c r="G8450" s="60"/>
      <c r="H8450" s="46"/>
      <c r="I8450" s="46"/>
      <c r="N8450" s="60"/>
    </row>
    <row r="8451" spans="2:14" x14ac:dyDescent="0.25">
      <c r="B8451" s="46"/>
      <c r="G8451" s="60"/>
      <c r="H8451" s="46"/>
      <c r="I8451" s="46"/>
      <c r="N8451" s="60"/>
    </row>
    <row r="8452" spans="2:14" x14ac:dyDescent="0.25">
      <c r="B8452" s="46"/>
      <c r="G8452" s="60"/>
      <c r="H8452" s="46"/>
      <c r="I8452" s="46"/>
      <c r="N8452" s="60"/>
    </row>
    <row r="8453" spans="2:14" x14ac:dyDescent="0.25">
      <c r="B8453" s="46"/>
      <c r="G8453" s="60"/>
      <c r="H8453" s="46"/>
      <c r="I8453" s="46"/>
      <c r="N8453" s="60"/>
    </row>
    <row r="8454" spans="2:14" x14ac:dyDescent="0.25">
      <c r="B8454" s="46"/>
      <c r="G8454" s="60"/>
      <c r="H8454" s="46"/>
      <c r="I8454" s="46"/>
      <c r="N8454" s="60"/>
    </row>
    <row r="8455" spans="2:14" x14ac:dyDescent="0.25">
      <c r="B8455" s="46"/>
      <c r="G8455" s="60"/>
      <c r="H8455" s="46"/>
      <c r="I8455" s="46"/>
      <c r="N8455" s="60"/>
    </row>
    <row r="8456" spans="2:14" x14ac:dyDescent="0.25">
      <c r="B8456" s="46"/>
      <c r="G8456" s="60"/>
      <c r="H8456" s="46"/>
      <c r="I8456" s="46"/>
      <c r="N8456" s="60"/>
    </row>
    <row r="8457" spans="2:14" x14ac:dyDescent="0.25">
      <c r="B8457" s="46"/>
      <c r="G8457" s="60"/>
      <c r="H8457" s="46"/>
      <c r="I8457" s="46"/>
      <c r="N8457" s="60"/>
    </row>
    <row r="8458" spans="2:14" x14ac:dyDescent="0.25">
      <c r="B8458" s="46"/>
      <c r="G8458" s="60"/>
      <c r="H8458" s="46"/>
      <c r="I8458" s="46"/>
      <c r="N8458" s="60"/>
    </row>
    <row r="8459" spans="2:14" x14ac:dyDescent="0.25">
      <c r="B8459" s="46"/>
      <c r="G8459" s="60"/>
      <c r="H8459" s="46"/>
      <c r="I8459" s="46"/>
      <c r="N8459" s="60"/>
    </row>
    <row r="8460" spans="2:14" x14ac:dyDescent="0.25">
      <c r="B8460" s="46"/>
      <c r="G8460" s="60"/>
      <c r="H8460" s="46"/>
      <c r="I8460" s="46"/>
      <c r="N8460" s="60"/>
    </row>
    <row r="8461" spans="2:14" x14ac:dyDescent="0.25">
      <c r="B8461" s="46"/>
      <c r="G8461" s="60"/>
      <c r="H8461" s="46"/>
      <c r="I8461" s="46"/>
      <c r="N8461" s="60"/>
    </row>
    <row r="8462" spans="2:14" x14ac:dyDescent="0.25">
      <c r="B8462" s="46"/>
      <c r="G8462" s="60"/>
      <c r="H8462" s="46"/>
      <c r="I8462" s="46"/>
      <c r="N8462" s="60"/>
    </row>
    <row r="8463" spans="2:14" x14ac:dyDescent="0.25">
      <c r="B8463" s="46"/>
      <c r="G8463" s="60"/>
      <c r="H8463" s="46"/>
      <c r="I8463" s="46"/>
      <c r="N8463" s="60"/>
    </row>
    <row r="8464" spans="2:14" x14ac:dyDescent="0.25">
      <c r="B8464" s="46"/>
      <c r="G8464" s="60"/>
      <c r="H8464" s="46"/>
      <c r="I8464" s="46"/>
      <c r="N8464" s="60"/>
    </row>
    <row r="8465" spans="2:14" x14ac:dyDescent="0.25">
      <c r="B8465" s="46"/>
      <c r="G8465" s="60"/>
      <c r="H8465" s="46"/>
      <c r="I8465" s="46"/>
      <c r="N8465" s="60"/>
    </row>
    <row r="8466" spans="2:14" x14ac:dyDescent="0.25">
      <c r="B8466" s="46"/>
      <c r="G8466" s="60"/>
      <c r="H8466" s="46"/>
      <c r="I8466" s="46"/>
      <c r="N8466" s="60"/>
    </row>
    <row r="8467" spans="2:14" x14ac:dyDescent="0.25">
      <c r="B8467" s="46"/>
      <c r="G8467" s="60"/>
      <c r="H8467" s="46"/>
      <c r="I8467" s="46"/>
      <c r="N8467" s="60"/>
    </row>
    <row r="8468" spans="2:14" x14ac:dyDescent="0.25">
      <c r="B8468" s="46"/>
      <c r="G8468" s="60"/>
      <c r="H8468" s="46"/>
      <c r="I8468" s="46"/>
      <c r="N8468" s="60"/>
    </row>
    <row r="8469" spans="2:14" x14ac:dyDescent="0.25">
      <c r="B8469" s="46"/>
      <c r="G8469" s="60"/>
      <c r="H8469" s="46"/>
      <c r="I8469" s="46"/>
      <c r="N8469" s="60"/>
    </row>
    <row r="8470" spans="2:14" x14ac:dyDescent="0.25">
      <c r="B8470" s="46"/>
      <c r="G8470" s="60"/>
      <c r="H8470" s="46"/>
      <c r="I8470" s="46"/>
      <c r="N8470" s="60"/>
    </row>
    <row r="8471" spans="2:14" x14ac:dyDescent="0.25">
      <c r="B8471" s="46"/>
      <c r="G8471" s="60"/>
      <c r="H8471" s="46"/>
      <c r="I8471" s="46"/>
      <c r="N8471" s="60"/>
    </row>
    <row r="8472" spans="2:14" x14ac:dyDescent="0.25">
      <c r="B8472" s="46"/>
      <c r="G8472" s="60"/>
      <c r="H8472" s="46"/>
      <c r="I8472" s="46"/>
      <c r="N8472" s="60"/>
    </row>
    <row r="8473" spans="2:14" x14ac:dyDescent="0.25">
      <c r="B8473" s="46"/>
      <c r="G8473" s="60"/>
      <c r="H8473" s="46"/>
      <c r="I8473" s="46"/>
      <c r="N8473" s="60"/>
    </row>
    <row r="8474" spans="2:14" x14ac:dyDescent="0.25">
      <c r="B8474" s="46"/>
      <c r="G8474" s="60"/>
      <c r="H8474" s="46"/>
      <c r="I8474" s="46"/>
      <c r="N8474" s="60"/>
    </row>
    <row r="8475" spans="2:14" x14ac:dyDescent="0.25">
      <c r="B8475" s="46"/>
      <c r="G8475" s="60"/>
      <c r="H8475" s="46"/>
      <c r="I8475" s="46"/>
      <c r="N8475" s="60"/>
    </row>
    <row r="8476" spans="2:14" x14ac:dyDescent="0.25">
      <c r="B8476" s="46"/>
      <c r="G8476" s="60"/>
      <c r="H8476" s="46"/>
      <c r="I8476" s="46"/>
      <c r="N8476" s="60"/>
    </row>
    <row r="8477" spans="2:14" x14ac:dyDescent="0.25">
      <c r="B8477" s="46"/>
      <c r="G8477" s="60"/>
      <c r="H8477" s="46"/>
      <c r="I8477" s="46"/>
      <c r="N8477" s="60"/>
    </row>
    <row r="8478" spans="2:14" x14ac:dyDescent="0.25">
      <c r="B8478" s="46"/>
      <c r="G8478" s="60"/>
      <c r="H8478" s="46"/>
      <c r="I8478" s="46"/>
      <c r="N8478" s="60"/>
    </row>
    <row r="8479" spans="2:14" x14ac:dyDescent="0.25">
      <c r="B8479" s="46"/>
      <c r="G8479" s="60"/>
      <c r="H8479" s="46"/>
      <c r="I8479" s="46"/>
      <c r="N8479" s="60"/>
    </row>
    <row r="8480" spans="2:14" x14ac:dyDescent="0.25">
      <c r="B8480" s="46"/>
      <c r="G8480" s="60"/>
      <c r="H8480" s="46"/>
      <c r="I8480" s="46"/>
      <c r="N8480" s="60"/>
    </row>
    <row r="8481" spans="2:14" x14ac:dyDescent="0.25">
      <c r="B8481" s="46"/>
      <c r="G8481" s="60"/>
      <c r="H8481" s="46"/>
      <c r="I8481" s="46"/>
      <c r="N8481" s="60"/>
    </row>
    <row r="8482" spans="2:14" x14ac:dyDescent="0.25">
      <c r="B8482" s="46"/>
      <c r="G8482" s="60"/>
      <c r="H8482" s="46"/>
      <c r="I8482" s="46"/>
      <c r="N8482" s="60"/>
    </row>
    <row r="8483" spans="2:14" x14ac:dyDescent="0.25">
      <c r="B8483" s="46"/>
      <c r="G8483" s="60"/>
      <c r="H8483" s="46"/>
      <c r="I8483" s="46"/>
      <c r="N8483" s="60"/>
    </row>
    <row r="8484" spans="2:14" x14ac:dyDescent="0.25">
      <c r="B8484" s="46"/>
      <c r="G8484" s="60"/>
      <c r="H8484" s="46"/>
      <c r="I8484" s="46"/>
      <c r="N8484" s="60"/>
    </row>
    <row r="8485" spans="2:14" x14ac:dyDescent="0.25">
      <c r="B8485" s="46"/>
      <c r="G8485" s="60"/>
      <c r="H8485" s="46"/>
      <c r="I8485" s="46"/>
      <c r="N8485" s="60"/>
    </row>
    <row r="8486" spans="2:14" x14ac:dyDescent="0.25">
      <c r="B8486" s="46"/>
      <c r="G8486" s="60"/>
      <c r="H8486" s="46"/>
      <c r="I8486" s="46"/>
      <c r="N8486" s="60"/>
    </row>
    <row r="8487" spans="2:14" x14ac:dyDescent="0.25">
      <c r="B8487" s="46"/>
      <c r="G8487" s="60"/>
      <c r="H8487" s="46"/>
      <c r="I8487" s="46"/>
      <c r="N8487" s="60"/>
    </row>
    <row r="8488" spans="2:14" x14ac:dyDescent="0.25">
      <c r="B8488" s="46"/>
      <c r="G8488" s="60"/>
      <c r="H8488" s="46"/>
      <c r="I8488" s="46"/>
      <c r="N8488" s="60"/>
    </row>
    <row r="8489" spans="2:14" x14ac:dyDescent="0.25">
      <c r="B8489" s="46"/>
      <c r="G8489" s="60"/>
      <c r="H8489" s="46"/>
      <c r="I8489" s="46"/>
      <c r="N8489" s="60"/>
    </row>
    <row r="8490" spans="2:14" x14ac:dyDescent="0.25">
      <c r="B8490" s="46"/>
      <c r="G8490" s="60"/>
      <c r="H8490" s="46"/>
      <c r="I8490" s="46"/>
      <c r="N8490" s="60"/>
    </row>
    <row r="8491" spans="2:14" x14ac:dyDescent="0.25">
      <c r="B8491" s="46"/>
      <c r="G8491" s="60"/>
      <c r="H8491" s="46"/>
      <c r="I8491" s="46"/>
      <c r="N8491" s="60"/>
    </row>
    <row r="8492" spans="2:14" x14ac:dyDescent="0.25">
      <c r="B8492" s="46"/>
      <c r="G8492" s="60"/>
      <c r="H8492" s="46"/>
      <c r="I8492" s="46"/>
      <c r="N8492" s="60"/>
    </row>
    <row r="8493" spans="2:14" x14ac:dyDescent="0.25">
      <c r="B8493" s="46"/>
      <c r="G8493" s="60"/>
      <c r="H8493" s="46"/>
      <c r="I8493" s="46"/>
      <c r="N8493" s="60"/>
    </row>
    <row r="8494" spans="2:14" x14ac:dyDescent="0.25">
      <c r="B8494" s="46"/>
      <c r="G8494" s="60"/>
      <c r="H8494" s="46"/>
      <c r="I8494" s="46"/>
      <c r="N8494" s="60"/>
    </row>
    <row r="8495" spans="2:14" x14ac:dyDescent="0.25">
      <c r="B8495" s="46"/>
      <c r="G8495" s="60"/>
      <c r="H8495" s="46"/>
      <c r="I8495" s="46"/>
      <c r="N8495" s="60"/>
    </row>
    <row r="8496" spans="2:14" x14ac:dyDescent="0.25">
      <c r="B8496" s="46"/>
      <c r="G8496" s="60"/>
      <c r="H8496" s="46"/>
      <c r="I8496" s="46"/>
      <c r="N8496" s="60"/>
    </row>
    <row r="8497" spans="2:14" x14ac:dyDescent="0.25">
      <c r="B8497" s="46"/>
      <c r="G8497" s="60"/>
      <c r="H8497" s="46"/>
      <c r="I8497" s="46"/>
      <c r="N8497" s="60"/>
    </row>
    <row r="8498" spans="2:14" x14ac:dyDescent="0.25">
      <c r="B8498" s="46"/>
      <c r="G8498" s="60"/>
      <c r="H8498" s="46"/>
      <c r="I8498" s="46"/>
      <c r="N8498" s="60"/>
    </row>
    <row r="8499" spans="2:14" x14ac:dyDescent="0.25">
      <c r="B8499" s="46"/>
      <c r="G8499" s="60"/>
      <c r="H8499" s="46"/>
      <c r="I8499" s="46"/>
      <c r="N8499" s="60"/>
    </row>
    <row r="8500" spans="2:14" x14ac:dyDescent="0.25">
      <c r="B8500" s="46"/>
      <c r="G8500" s="60"/>
      <c r="H8500" s="46"/>
      <c r="I8500" s="46"/>
      <c r="N8500" s="60"/>
    </row>
    <row r="8501" spans="2:14" x14ac:dyDescent="0.25">
      <c r="B8501" s="46"/>
      <c r="G8501" s="60"/>
      <c r="H8501" s="46"/>
      <c r="I8501" s="46"/>
      <c r="N8501" s="60"/>
    </row>
    <row r="8502" spans="2:14" x14ac:dyDescent="0.25">
      <c r="B8502" s="46"/>
      <c r="G8502" s="60"/>
      <c r="H8502" s="46"/>
      <c r="I8502" s="46"/>
      <c r="N8502" s="60"/>
    </row>
    <row r="8503" spans="2:14" x14ac:dyDescent="0.25">
      <c r="B8503" s="46"/>
      <c r="G8503" s="60"/>
      <c r="H8503" s="46"/>
      <c r="I8503" s="46"/>
      <c r="N8503" s="60"/>
    </row>
    <row r="8504" spans="2:14" x14ac:dyDescent="0.25">
      <c r="B8504" s="46"/>
      <c r="G8504" s="60"/>
      <c r="H8504" s="46"/>
      <c r="I8504" s="46"/>
      <c r="N8504" s="60"/>
    </row>
    <row r="8505" spans="2:14" x14ac:dyDescent="0.25">
      <c r="B8505" s="46"/>
      <c r="G8505" s="60"/>
      <c r="H8505" s="46"/>
      <c r="I8505" s="46"/>
      <c r="N8505" s="60"/>
    </row>
    <row r="8506" spans="2:14" x14ac:dyDescent="0.25">
      <c r="B8506" s="46"/>
      <c r="G8506" s="60"/>
      <c r="H8506" s="46"/>
      <c r="I8506" s="46"/>
      <c r="N8506" s="60"/>
    </row>
    <row r="8507" spans="2:14" x14ac:dyDescent="0.25">
      <c r="B8507" s="46"/>
      <c r="G8507" s="60"/>
      <c r="H8507" s="46"/>
      <c r="I8507" s="46"/>
      <c r="N8507" s="60"/>
    </row>
    <row r="8508" spans="2:14" x14ac:dyDescent="0.25">
      <c r="B8508" s="46"/>
      <c r="G8508" s="60"/>
      <c r="H8508" s="46"/>
      <c r="I8508" s="46"/>
      <c r="N8508" s="60"/>
    </row>
    <row r="8509" spans="2:14" x14ac:dyDescent="0.25">
      <c r="B8509" s="46"/>
      <c r="G8509" s="60"/>
      <c r="H8509" s="46"/>
      <c r="I8509" s="46"/>
      <c r="N8509" s="60"/>
    </row>
    <row r="8510" spans="2:14" x14ac:dyDescent="0.25">
      <c r="B8510" s="46"/>
      <c r="G8510" s="60"/>
      <c r="H8510" s="46"/>
      <c r="I8510" s="46"/>
      <c r="N8510" s="60"/>
    </row>
    <row r="8511" spans="2:14" x14ac:dyDescent="0.25">
      <c r="B8511" s="46"/>
      <c r="G8511" s="60"/>
      <c r="H8511" s="46"/>
      <c r="I8511" s="46"/>
      <c r="N8511" s="60"/>
    </row>
    <row r="8512" spans="2:14" x14ac:dyDescent="0.25">
      <c r="B8512" s="46"/>
      <c r="G8512" s="60"/>
      <c r="H8512" s="46"/>
      <c r="I8512" s="46"/>
      <c r="N8512" s="60"/>
    </row>
    <row r="8513" spans="2:14" x14ac:dyDescent="0.25">
      <c r="B8513" s="46"/>
      <c r="G8513" s="60"/>
      <c r="H8513" s="46"/>
      <c r="I8513" s="46"/>
      <c r="N8513" s="60"/>
    </row>
    <row r="8514" spans="2:14" x14ac:dyDescent="0.25">
      <c r="B8514" s="46"/>
      <c r="G8514" s="60"/>
      <c r="H8514" s="46"/>
      <c r="I8514" s="46"/>
      <c r="N8514" s="60"/>
    </row>
    <row r="8515" spans="2:14" x14ac:dyDescent="0.25">
      <c r="B8515" s="46"/>
      <c r="G8515" s="60"/>
      <c r="H8515" s="46"/>
      <c r="I8515" s="46"/>
      <c r="N8515" s="60"/>
    </row>
    <row r="8516" spans="2:14" x14ac:dyDescent="0.25">
      <c r="B8516" s="46"/>
      <c r="G8516" s="60"/>
      <c r="H8516" s="46"/>
      <c r="I8516" s="46"/>
      <c r="N8516" s="60"/>
    </row>
    <row r="8517" spans="2:14" x14ac:dyDescent="0.25">
      <c r="B8517" s="46"/>
      <c r="G8517" s="60"/>
      <c r="H8517" s="46"/>
      <c r="I8517" s="46"/>
      <c r="N8517" s="60"/>
    </row>
    <row r="8518" spans="2:14" x14ac:dyDescent="0.25">
      <c r="B8518" s="46"/>
      <c r="G8518" s="60"/>
      <c r="H8518" s="46"/>
      <c r="I8518" s="46"/>
      <c r="N8518" s="60"/>
    </row>
    <row r="8519" spans="2:14" x14ac:dyDescent="0.25">
      <c r="B8519" s="46"/>
      <c r="G8519" s="60"/>
      <c r="H8519" s="46"/>
      <c r="I8519" s="46"/>
      <c r="N8519" s="60"/>
    </row>
    <row r="8520" spans="2:14" x14ac:dyDescent="0.25">
      <c r="B8520" s="46"/>
      <c r="G8520" s="60"/>
      <c r="H8520" s="46"/>
      <c r="I8520" s="46"/>
      <c r="N8520" s="60"/>
    </row>
    <row r="8521" spans="2:14" x14ac:dyDescent="0.25">
      <c r="B8521" s="46"/>
      <c r="G8521" s="60"/>
      <c r="H8521" s="46"/>
      <c r="I8521" s="46"/>
      <c r="N8521" s="60"/>
    </row>
    <row r="8522" spans="2:14" x14ac:dyDescent="0.25">
      <c r="B8522" s="46"/>
      <c r="G8522" s="60"/>
      <c r="H8522" s="46"/>
      <c r="I8522" s="46"/>
      <c r="N8522" s="60"/>
    </row>
    <row r="8523" spans="2:14" x14ac:dyDescent="0.25">
      <c r="B8523" s="46"/>
      <c r="G8523" s="60"/>
      <c r="H8523" s="46"/>
      <c r="I8523" s="46"/>
      <c r="N8523" s="60"/>
    </row>
    <row r="8524" spans="2:14" x14ac:dyDescent="0.25">
      <c r="B8524" s="46"/>
      <c r="G8524" s="60"/>
      <c r="H8524" s="46"/>
      <c r="I8524" s="46"/>
      <c r="N8524" s="60"/>
    </row>
    <row r="8525" spans="2:14" x14ac:dyDescent="0.25">
      <c r="B8525" s="46"/>
      <c r="G8525" s="60"/>
      <c r="H8525" s="46"/>
      <c r="I8525" s="46"/>
      <c r="N8525" s="60"/>
    </row>
    <row r="8526" spans="2:14" x14ac:dyDescent="0.25">
      <c r="B8526" s="46"/>
      <c r="G8526" s="60"/>
      <c r="H8526" s="46"/>
      <c r="I8526" s="46"/>
      <c r="N8526" s="60"/>
    </row>
    <row r="8527" spans="2:14" x14ac:dyDescent="0.25">
      <c r="B8527" s="46"/>
      <c r="G8527" s="60"/>
      <c r="H8527" s="46"/>
      <c r="I8527" s="46"/>
      <c r="N8527" s="60"/>
    </row>
    <row r="8528" spans="2:14" x14ac:dyDescent="0.25">
      <c r="B8528" s="46"/>
      <c r="G8528" s="60"/>
      <c r="H8528" s="46"/>
      <c r="I8528" s="46"/>
      <c r="N8528" s="60"/>
    </row>
    <row r="8529" spans="2:14" x14ac:dyDescent="0.25">
      <c r="B8529" s="46"/>
      <c r="G8529" s="60"/>
      <c r="H8529" s="46"/>
      <c r="I8529" s="46"/>
      <c r="N8529" s="60"/>
    </row>
    <row r="8530" spans="2:14" x14ac:dyDescent="0.25">
      <c r="B8530" s="46"/>
      <c r="G8530" s="60"/>
      <c r="H8530" s="46"/>
      <c r="I8530" s="46"/>
      <c r="N8530" s="60"/>
    </row>
    <row r="8531" spans="2:14" x14ac:dyDescent="0.25">
      <c r="B8531" s="46"/>
      <c r="G8531" s="60"/>
      <c r="H8531" s="46"/>
      <c r="I8531" s="46"/>
      <c r="N8531" s="60"/>
    </row>
    <row r="8532" spans="2:14" x14ac:dyDescent="0.25">
      <c r="B8532" s="46"/>
      <c r="G8532" s="60"/>
      <c r="H8532" s="46"/>
      <c r="I8532" s="46"/>
      <c r="N8532" s="60"/>
    </row>
    <row r="8533" spans="2:14" x14ac:dyDescent="0.25">
      <c r="B8533" s="46"/>
      <c r="G8533" s="60"/>
      <c r="H8533" s="46"/>
      <c r="I8533" s="46"/>
      <c r="N8533" s="60"/>
    </row>
    <row r="8534" spans="2:14" x14ac:dyDescent="0.25">
      <c r="B8534" s="46"/>
      <c r="G8534" s="60"/>
      <c r="H8534" s="46"/>
      <c r="I8534" s="46"/>
      <c r="N8534" s="60"/>
    </row>
    <row r="8535" spans="2:14" x14ac:dyDescent="0.25">
      <c r="B8535" s="46"/>
      <c r="G8535" s="60"/>
      <c r="H8535" s="46"/>
      <c r="I8535" s="46"/>
      <c r="N8535" s="60"/>
    </row>
    <row r="8536" spans="2:14" x14ac:dyDescent="0.25">
      <c r="B8536" s="46"/>
      <c r="G8536" s="60"/>
      <c r="H8536" s="46"/>
      <c r="I8536" s="46"/>
      <c r="N8536" s="60"/>
    </row>
    <row r="8537" spans="2:14" x14ac:dyDescent="0.25">
      <c r="B8537" s="46"/>
      <c r="G8537" s="60"/>
      <c r="H8537" s="46"/>
      <c r="I8537" s="46"/>
      <c r="N8537" s="60"/>
    </row>
    <row r="8538" spans="2:14" x14ac:dyDescent="0.25">
      <c r="B8538" s="46"/>
      <c r="G8538" s="60"/>
      <c r="H8538" s="46"/>
      <c r="I8538" s="46"/>
      <c r="N8538" s="60"/>
    </row>
    <row r="8539" spans="2:14" x14ac:dyDescent="0.25">
      <c r="B8539" s="46"/>
      <c r="G8539" s="60"/>
      <c r="H8539" s="46"/>
      <c r="I8539" s="46"/>
      <c r="N8539" s="60"/>
    </row>
    <row r="8540" spans="2:14" x14ac:dyDescent="0.25">
      <c r="B8540" s="46"/>
      <c r="G8540" s="60"/>
      <c r="H8540" s="46"/>
      <c r="I8540" s="46"/>
      <c r="N8540" s="60"/>
    </row>
    <row r="8541" spans="2:14" x14ac:dyDescent="0.25">
      <c r="B8541" s="46"/>
      <c r="G8541" s="60"/>
      <c r="H8541" s="46"/>
      <c r="I8541" s="46"/>
      <c r="N8541" s="60"/>
    </row>
    <row r="8542" spans="2:14" x14ac:dyDescent="0.25">
      <c r="B8542" s="46"/>
      <c r="G8542" s="60"/>
      <c r="H8542" s="46"/>
      <c r="I8542" s="46"/>
      <c r="N8542" s="60"/>
    </row>
    <row r="8543" spans="2:14" x14ac:dyDescent="0.25">
      <c r="B8543" s="46"/>
      <c r="G8543" s="60"/>
      <c r="H8543" s="46"/>
      <c r="I8543" s="46"/>
      <c r="N8543" s="60"/>
    </row>
    <row r="8544" spans="2:14" x14ac:dyDescent="0.25">
      <c r="B8544" s="46"/>
      <c r="G8544" s="60"/>
      <c r="H8544" s="46"/>
      <c r="I8544" s="46"/>
      <c r="N8544" s="60"/>
    </row>
    <row r="8545" spans="2:14" x14ac:dyDescent="0.25">
      <c r="B8545" s="46"/>
      <c r="G8545" s="60"/>
      <c r="H8545" s="46"/>
      <c r="I8545" s="46"/>
      <c r="N8545" s="60"/>
    </row>
    <row r="8546" spans="2:14" x14ac:dyDescent="0.25">
      <c r="B8546" s="46"/>
      <c r="G8546" s="60"/>
      <c r="H8546" s="46"/>
      <c r="I8546" s="46"/>
      <c r="N8546" s="60"/>
    </row>
    <row r="8547" spans="2:14" x14ac:dyDescent="0.25">
      <c r="B8547" s="46"/>
      <c r="G8547" s="60"/>
      <c r="H8547" s="46"/>
      <c r="I8547" s="46"/>
      <c r="N8547" s="60"/>
    </row>
    <row r="8548" spans="2:14" x14ac:dyDescent="0.25">
      <c r="B8548" s="46"/>
      <c r="G8548" s="60"/>
      <c r="H8548" s="46"/>
      <c r="I8548" s="46"/>
      <c r="N8548" s="60"/>
    </row>
    <row r="8549" spans="2:14" x14ac:dyDescent="0.25">
      <c r="B8549" s="46"/>
      <c r="G8549" s="60"/>
      <c r="H8549" s="46"/>
      <c r="I8549" s="46"/>
      <c r="N8549" s="60"/>
    </row>
    <row r="8550" spans="2:14" x14ac:dyDescent="0.25">
      <c r="B8550" s="46"/>
      <c r="G8550" s="60"/>
      <c r="H8550" s="46"/>
      <c r="I8550" s="46"/>
      <c r="N8550" s="60"/>
    </row>
    <row r="8551" spans="2:14" x14ac:dyDescent="0.25">
      <c r="B8551" s="46"/>
      <c r="G8551" s="60"/>
      <c r="H8551" s="46"/>
      <c r="I8551" s="46"/>
      <c r="N8551" s="60"/>
    </row>
    <row r="8552" spans="2:14" x14ac:dyDescent="0.25">
      <c r="B8552" s="46"/>
      <c r="G8552" s="60"/>
      <c r="H8552" s="46"/>
      <c r="I8552" s="46"/>
      <c r="N8552" s="60"/>
    </row>
    <row r="8553" spans="2:14" x14ac:dyDescent="0.25">
      <c r="B8553" s="46"/>
      <c r="G8553" s="60"/>
      <c r="H8553" s="46"/>
      <c r="I8553" s="46"/>
      <c r="N8553" s="60"/>
    </row>
    <row r="8554" spans="2:14" x14ac:dyDescent="0.25">
      <c r="B8554" s="46"/>
      <c r="G8554" s="60"/>
      <c r="H8554" s="46"/>
      <c r="I8554" s="46"/>
      <c r="N8554" s="60"/>
    </row>
    <row r="8555" spans="2:14" x14ac:dyDescent="0.25">
      <c r="B8555" s="46"/>
      <c r="G8555" s="60"/>
      <c r="H8555" s="46"/>
      <c r="I8555" s="46"/>
      <c r="N8555" s="60"/>
    </row>
    <row r="8556" spans="2:14" x14ac:dyDescent="0.25">
      <c r="B8556" s="46"/>
      <c r="G8556" s="60"/>
      <c r="H8556" s="46"/>
      <c r="I8556" s="46"/>
      <c r="N8556" s="60"/>
    </row>
    <row r="8557" spans="2:14" x14ac:dyDescent="0.25">
      <c r="B8557" s="46"/>
      <c r="G8557" s="60"/>
      <c r="H8557" s="46"/>
      <c r="I8557" s="46"/>
      <c r="N8557" s="60"/>
    </row>
    <row r="8558" spans="2:14" x14ac:dyDescent="0.25">
      <c r="B8558" s="46"/>
      <c r="G8558" s="60"/>
      <c r="H8558" s="46"/>
      <c r="I8558" s="46"/>
      <c r="N8558" s="60"/>
    </row>
    <row r="8559" spans="2:14" x14ac:dyDescent="0.25">
      <c r="B8559" s="46"/>
      <c r="G8559" s="60"/>
      <c r="H8559" s="46"/>
      <c r="I8559" s="46"/>
      <c r="N8559" s="60"/>
    </row>
    <row r="8560" spans="2:14" x14ac:dyDescent="0.25">
      <c r="B8560" s="46"/>
      <c r="G8560" s="60"/>
      <c r="H8560" s="46"/>
      <c r="I8560" s="46"/>
      <c r="N8560" s="60"/>
    </row>
    <row r="8561" spans="2:14" x14ac:dyDescent="0.25">
      <c r="B8561" s="46"/>
      <c r="G8561" s="60"/>
      <c r="H8561" s="46"/>
      <c r="I8561" s="46"/>
      <c r="N8561" s="60"/>
    </row>
    <row r="8562" spans="2:14" x14ac:dyDescent="0.25">
      <c r="B8562" s="46"/>
      <c r="G8562" s="60"/>
      <c r="H8562" s="46"/>
      <c r="I8562" s="46"/>
      <c r="N8562" s="60"/>
    </row>
    <row r="8563" spans="2:14" x14ac:dyDescent="0.25">
      <c r="B8563" s="46"/>
      <c r="G8563" s="60"/>
      <c r="H8563" s="46"/>
      <c r="I8563" s="46"/>
      <c r="N8563" s="60"/>
    </row>
    <row r="8564" spans="2:14" x14ac:dyDescent="0.25">
      <c r="B8564" s="46"/>
      <c r="G8564" s="60"/>
      <c r="H8564" s="46"/>
      <c r="I8564" s="46"/>
      <c r="N8564" s="60"/>
    </row>
    <row r="8565" spans="2:14" x14ac:dyDescent="0.25">
      <c r="B8565" s="46"/>
      <c r="G8565" s="60"/>
      <c r="H8565" s="46"/>
      <c r="I8565" s="46"/>
      <c r="N8565" s="60"/>
    </row>
    <row r="8566" spans="2:14" x14ac:dyDescent="0.25">
      <c r="B8566" s="46"/>
      <c r="G8566" s="60"/>
      <c r="H8566" s="46"/>
      <c r="I8566" s="46"/>
      <c r="N8566" s="60"/>
    </row>
    <row r="8567" spans="2:14" x14ac:dyDescent="0.25">
      <c r="B8567" s="46"/>
      <c r="G8567" s="60"/>
      <c r="H8567" s="46"/>
      <c r="I8567" s="46"/>
      <c r="N8567" s="60"/>
    </row>
    <row r="8568" spans="2:14" x14ac:dyDescent="0.25">
      <c r="B8568" s="46"/>
      <c r="G8568" s="60"/>
      <c r="H8568" s="46"/>
      <c r="I8568" s="46"/>
      <c r="N8568" s="60"/>
    </row>
    <row r="8569" spans="2:14" x14ac:dyDescent="0.25">
      <c r="B8569" s="46"/>
      <c r="G8569" s="60"/>
      <c r="H8569" s="46"/>
      <c r="I8569" s="46"/>
      <c r="N8569" s="60"/>
    </row>
    <row r="8570" spans="2:14" x14ac:dyDescent="0.25">
      <c r="B8570" s="46"/>
      <c r="G8570" s="60"/>
      <c r="H8570" s="46"/>
      <c r="I8570" s="46"/>
      <c r="N8570" s="60"/>
    </row>
    <row r="8571" spans="2:14" x14ac:dyDescent="0.25">
      <c r="B8571" s="46"/>
      <c r="G8571" s="60"/>
      <c r="H8571" s="46"/>
      <c r="I8571" s="46"/>
      <c r="N8571" s="60"/>
    </row>
    <row r="8572" spans="2:14" x14ac:dyDescent="0.25">
      <c r="B8572" s="46"/>
      <c r="G8572" s="60"/>
      <c r="H8572" s="46"/>
      <c r="I8572" s="46"/>
      <c r="N8572" s="60"/>
    </row>
    <row r="8573" spans="2:14" x14ac:dyDescent="0.25">
      <c r="B8573" s="46"/>
      <c r="G8573" s="60"/>
      <c r="H8573" s="46"/>
      <c r="I8573" s="46"/>
      <c r="N8573" s="60"/>
    </row>
    <row r="8574" spans="2:14" x14ac:dyDescent="0.25">
      <c r="B8574" s="46"/>
      <c r="G8574" s="60"/>
      <c r="H8574" s="46"/>
      <c r="I8574" s="46"/>
      <c r="N8574" s="60"/>
    </row>
    <row r="8575" spans="2:14" x14ac:dyDescent="0.25">
      <c r="B8575" s="46"/>
      <c r="G8575" s="60"/>
      <c r="H8575" s="46"/>
      <c r="I8575" s="46"/>
      <c r="N8575" s="60"/>
    </row>
    <row r="8576" spans="2:14" x14ac:dyDescent="0.25">
      <c r="B8576" s="46"/>
      <c r="G8576" s="60"/>
      <c r="H8576" s="46"/>
      <c r="I8576" s="46"/>
      <c r="N8576" s="60"/>
    </row>
    <row r="8577" spans="2:14" x14ac:dyDescent="0.25">
      <c r="B8577" s="46"/>
      <c r="G8577" s="60"/>
      <c r="H8577" s="46"/>
      <c r="I8577" s="46"/>
      <c r="N8577" s="60"/>
    </row>
    <row r="8578" spans="2:14" x14ac:dyDescent="0.25">
      <c r="B8578" s="46"/>
      <c r="G8578" s="60"/>
      <c r="H8578" s="46"/>
      <c r="I8578" s="46"/>
      <c r="N8578" s="60"/>
    </row>
    <row r="8579" spans="2:14" x14ac:dyDescent="0.25">
      <c r="B8579" s="46"/>
      <c r="G8579" s="60"/>
      <c r="H8579" s="46"/>
      <c r="I8579" s="46"/>
      <c r="N8579" s="60"/>
    </row>
    <row r="8580" spans="2:14" x14ac:dyDescent="0.25">
      <c r="B8580" s="46"/>
      <c r="G8580" s="60"/>
      <c r="H8580" s="46"/>
      <c r="I8580" s="46"/>
      <c r="N8580" s="60"/>
    </row>
    <row r="8581" spans="2:14" x14ac:dyDescent="0.25">
      <c r="B8581" s="46"/>
      <c r="G8581" s="60"/>
      <c r="H8581" s="46"/>
      <c r="I8581" s="46"/>
      <c r="N8581" s="60"/>
    </row>
    <row r="8582" spans="2:14" x14ac:dyDescent="0.25">
      <c r="B8582" s="46"/>
      <c r="G8582" s="60"/>
      <c r="H8582" s="46"/>
      <c r="I8582" s="46"/>
      <c r="N8582" s="60"/>
    </row>
    <row r="8583" spans="2:14" x14ac:dyDescent="0.25">
      <c r="B8583" s="46"/>
      <c r="G8583" s="60"/>
      <c r="H8583" s="46"/>
      <c r="I8583" s="46"/>
      <c r="N8583" s="60"/>
    </row>
    <row r="8584" spans="2:14" x14ac:dyDescent="0.25">
      <c r="B8584" s="46"/>
      <c r="G8584" s="60"/>
      <c r="H8584" s="46"/>
      <c r="I8584" s="46"/>
      <c r="N8584" s="60"/>
    </row>
    <row r="8585" spans="2:14" x14ac:dyDescent="0.25">
      <c r="B8585" s="46"/>
      <c r="G8585" s="60"/>
      <c r="H8585" s="46"/>
      <c r="I8585" s="46"/>
      <c r="N8585" s="60"/>
    </row>
    <row r="8586" spans="2:14" x14ac:dyDescent="0.25">
      <c r="B8586" s="46"/>
      <c r="G8586" s="60"/>
      <c r="H8586" s="46"/>
      <c r="I8586" s="46"/>
      <c r="N8586" s="60"/>
    </row>
    <row r="8587" spans="2:14" x14ac:dyDescent="0.25">
      <c r="B8587" s="46"/>
      <c r="G8587" s="60"/>
      <c r="H8587" s="46"/>
      <c r="I8587" s="46"/>
      <c r="N8587" s="60"/>
    </row>
    <row r="8588" spans="2:14" x14ac:dyDescent="0.25">
      <c r="B8588" s="46"/>
      <c r="G8588" s="60"/>
      <c r="H8588" s="46"/>
      <c r="I8588" s="46"/>
      <c r="N8588" s="60"/>
    </row>
    <row r="8589" spans="2:14" x14ac:dyDescent="0.25">
      <c r="B8589" s="46"/>
      <c r="G8589" s="60"/>
      <c r="H8589" s="46"/>
      <c r="I8589" s="46"/>
      <c r="N8589" s="60"/>
    </row>
    <row r="8590" spans="2:14" x14ac:dyDescent="0.25">
      <c r="B8590" s="46"/>
      <c r="G8590" s="60"/>
      <c r="H8590" s="46"/>
      <c r="I8590" s="46"/>
      <c r="N8590" s="60"/>
    </row>
    <row r="8591" spans="2:14" x14ac:dyDescent="0.25">
      <c r="B8591" s="46"/>
      <c r="G8591" s="60"/>
      <c r="H8591" s="46"/>
      <c r="I8591" s="46"/>
      <c r="N8591" s="60"/>
    </row>
    <row r="8592" spans="2:14" x14ac:dyDescent="0.25">
      <c r="B8592" s="46"/>
      <c r="G8592" s="60"/>
      <c r="H8592" s="46"/>
      <c r="I8592" s="46"/>
      <c r="N8592" s="60"/>
    </row>
    <row r="8593" spans="2:14" x14ac:dyDescent="0.25">
      <c r="B8593" s="46"/>
      <c r="G8593" s="60"/>
      <c r="H8593" s="46"/>
      <c r="I8593" s="46"/>
      <c r="N8593" s="60"/>
    </row>
    <row r="8594" spans="2:14" x14ac:dyDescent="0.25">
      <c r="B8594" s="46"/>
      <c r="G8594" s="60"/>
      <c r="H8594" s="46"/>
      <c r="I8594" s="46"/>
      <c r="N8594" s="60"/>
    </row>
    <row r="8595" spans="2:14" x14ac:dyDescent="0.25">
      <c r="B8595" s="46"/>
      <c r="G8595" s="60"/>
      <c r="H8595" s="46"/>
      <c r="I8595" s="46"/>
      <c r="N8595" s="60"/>
    </row>
    <row r="8596" spans="2:14" x14ac:dyDescent="0.25">
      <c r="B8596" s="46"/>
      <c r="G8596" s="60"/>
      <c r="H8596" s="46"/>
      <c r="I8596" s="46"/>
      <c r="N8596" s="60"/>
    </row>
    <row r="8597" spans="2:14" x14ac:dyDescent="0.25">
      <c r="B8597" s="46"/>
      <c r="G8597" s="60"/>
      <c r="H8597" s="46"/>
      <c r="I8597" s="46"/>
      <c r="N8597" s="60"/>
    </row>
    <row r="8598" spans="2:14" x14ac:dyDescent="0.25">
      <c r="B8598" s="46"/>
      <c r="G8598" s="60"/>
      <c r="H8598" s="46"/>
      <c r="I8598" s="46"/>
      <c r="N8598" s="60"/>
    </row>
    <row r="8599" spans="2:14" x14ac:dyDescent="0.25">
      <c r="B8599" s="46"/>
      <c r="G8599" s="60"/>
      <c r="H8599" s="46"/>
      <c r="I8599" s="46"/>
      <c r="N8599" s="60"/>
    </row>
    <row r="8600" spans="2:14" x14ac:dyDescent="0.25">
      <c r="B8600" s="46"/>
      <c r="G8600" s="60"/>
      <c r="H8600" s="46"/>
      <c r="I8600" s="46"/>
      <c r="N8600" s="60"/>
    </row>
    <row r="8601" spans="2:14" x14ac:dyDescent="0.25">
      <c r="B8601" s="46"/>
      <c r="G8601" s="60"/>
      <c r="H8601" s="46"/>
      <c r="I8601" s="46"/>
      <c r="N8601" s="60"/>
    </row>
    <row r="8602" spans="2:14" x14ac:dyDescent="0.25">
      <c r="B8602" s="46"/>
      <c r="G8602" s="60"/>
      <c r="H8602" s="46"/>
      <c r="I8602" s="46"/>
      <c r="N8602" s="60"/>
    </row>
    <row r="8603" spans="2:14" x14ac:dyDescent="0.25">
      <c r="B8603" s="46"/>
      <c r="G8603" s="60"/>
      <c r="H8603" s="46"/>
      <c r="I8603" s="46"/>
      <c r="N8603" s="60"/>
    </row>
    <row r="8604" spans="2:14" x14ac:dyDescent="0.25">
      <c r="B8604" s="46"/>
      <c r="G8604" s="60"/>
      <c r="H8604" s="46"/>
      <c r="I8604" s="46"/>
      <c r="N8604" s="60"/>
    </row>
    <row r="8605" spans="2:14" x14ac:dyDescent="0.25">
      <c r="B8605" s="46"/>
      <c r="G8605" s="60"/>
      <c r="H8605" s="46"/>
      <c r="I8605" s="46"/>
      <c r="N8605" s="60"/>
    </row>
    <row r="8606" spans="2:14" x14ac:dyDescent="0.25">
      <c r="B8606" s="46"/>
      <c r="G8606" s="60"/>
      <c r="H8606" s="46"/>
      <c r="I8606" s="46"/>
      <c r="N8606" s="60"/>
    </row>
    <row r="8607" spans="2:14" x14ac:dyDescent="0.25">
      <c r="B8607" s="46"/>
      <c r="G8607" s="60"/>
      <c r="H8607" s="46"/>
      <c r="I8607" s="46"/>
      <c r="N8607" s="60"/>
    </row>
    <row r="8608" spans="2:14" x14ac:dyDescent="0.25">
      <c r="B8608" s="46"/>
      <c r="G8608" s="60"/>
      <c r="H8608" s="46"/>
      <c r="I8608" s="46"/>
      <c r="N8608" s="60"/>
    </row>
    <row r="8609" spans="2:14" x14ac:dyDescent="0.25">
      <c r="B8609" s="46"/>
      <c r="G8609" s="60"/>
      <c r="H8609" s="46"/>
      <c r="I8609" s="46"/>
      <c r="N8609" s="60"/>
    </row>
    <row r="8610" spans="2:14" x14ac:dyDescent="0.25">
      <c r="B8610" s="46"/>
      <c r="G8610" s="60"/>
      <c r="H8610" s="46"/>
      <c r="I8610" s="46"/>
      <c r="N8610" s="60"/>
    </row>
    <row r="8611" spans="2:14" x14ac:dyDescent="0.25">
      <c r="B8611" s="46"/>
      <c r="G8611" s="60"/>
      <c r="H8611" s="46"/>
      <c r="I8611" s="46"/>
      <c r="N8611" s="60"/>
    </row>
    <row r="8612" spans="2:14" x14ac:dyDescent="0.25">
      <c r="B8612" s="46"/>
      <c r="G8612" s="60"/>
      <c r="H8612" s="46"/>
      <c r="I8612" s="46"/>
      <c r="N8612" s="60"/>
    </row>
    <row r="8613" spans="2:14" x14ac:dyDescent="0.25">
      <c r="B8613" s="46"/>
      <c r="G8613" s="60"/>
      <c r="H8613" s="46"/>
      <c r="I8613" s="46"/>
      <c r="N8613" s="60"/>
    </row>
    <row r="8614" spans="2:14" x14ac:dyDescent="0.25">
      <c r="B8614" s="46"/>
      <c r="G8614" s="60"/>
      <c r="H8614" s="46"/>
      <c r="I8614" s="46"/>
      <c r="N8614" s="60"/>
    </row>
    <row r="8615" spans="2:14" x14ac:dyDescent="0.25">
      <c r="B8615" s="46"/>
      <c r="G8615" s="60"/>
      <c r="H8615" s="46"/>
      <c r="I8615" s="46"/>
      <c r="N8615" s="60"/>
    </row>
    <row r="8616" spans="2:14" x14ac:dyDescent="0.25">
      <c r="B8616" s="46"/>
      <c r="G8616" s="60"/>
      <c r="H8616" s="46"/>
      <c r="I8616" s="46"/>
      <c r="N8616" s="60"/>
    </row>
    <row r="8617" spans="2:14" x14ac:dyDescent="0.25">
      <c r="B8617" s="46"/>
      <c r="G8617" s="60"/>
      <c r="H8617" s="46"/>
      <c r="I8617" s="46"/>
      <c r="N8617" s="60"/>
    </row>
    <row r="8618" spans="2:14" x14ac:dyDescent="0.25">
      <c r="B8618" s="46"/>
      <c r="G8618" s="60"/>
      <c r="H8618" s="46"/>
      <c r="I8618" s="46"/>
      <c r="N8618" s="60"/>
    </row>
    <row r="8619" spans="2:14" x14ac:dyDescent="0.25">
      <c r="B8619" s="46"/>
      <c r="G8619" s="60"/>
      <c r="H8619" s="46"/>
      <c r="I8619" s="46"/>
      <c r="N8619" s="60"/>
    </row>
    <row r="8620" spans="2:14" x14ac:dyDescent="0.25">
      <c r="B8620" s="46"/>
      <c r="G8620" s="60"/>
      <c r="H8620" s="46"/>
      <c r="I8620" s="46"/>
      <c r="N8620" s="60"/>
    </row>
    <row r="8621" spans="2:14" x14ac:dyDescent="0.25">
      <c r="B8621" s="46"/>
      <c r="G8621" s="60"/>
      <c r="H8621" s="46"/>
      <c r="I8621" s="46"/>
      <c r="N8621" s="60"/>
    </row>
    <row r="8622" spans="2:14" x14ac:dyDescent="0.25">
      <c r="B8622" s="46"/>
      <c r="G8622" s="60"/>
      <c r="H8622" s="46"/>
      <c r="I8622" s="46"/>
      <c r="N8622" s="60"/>
    </row>
    <row r="8623" spans="2:14" x14ac:dyDescent="0.25">
      <c r="B8623" s="46"/>
      <c r="G8623" s="60"/>
      <c r="H8623" s="46"/>
      <c r="I8623" s="46"/>
      <c r="N8623" s="60"/>
    </row>
    <row r="8624" spans="2:14" x14ac:dyDescent="0.25">
      <c r="B8624" s="46"/>
      <c r="G8624" s="60"/>
      <c r="H8624" s="46"/>
      <c r="I8624" s="46"/>
      <c r="N8624" s="60"/>
    </row>
    <row r="8625" spans="2:14" x14ac:dyDescent="0.25">
      <c r="B8625" s="46"/>
      <c r="G8625" s="60"/>
      <c r="H8625" s="46"/>
      <c r="I8625" s="46"/>
      <c r="N8625" s="60"/>
    </row>
    <row r="8626" spans="2:14" x14ac:dyDescent="0.25">
      <c r="B8626" s="46"/>
      <c r="G8626" s="60"/>
      <c r="H8626" s="46"/>
      <c r="I8626" s="46"/>
      <c r="N8626" s="60"/>
    </row>
    <row r="8627" spans="2:14" x14ac:dyDescent="0.25">
      <c r="B8627" s="46"/>
      <c r="G8627" s="60"/>
      <c r="H8627" s="46"/>
      <c r="I8627" s="46"/>
      <c r="N8627" s="60"/>
    </row>
    <row r="8628" spans="2:14" x14ac:dyDescent="0.25">
      <c r="B8628" s="46"/>
      <c r="G8628" s="60"/>
      <c r="H8628" s="46"/>
      <c r="I8628" s="46"/>
      <c r="N8628" s="60"/>
    </row>
    <row r="8629" spans="2:14" x14ac:dyDescent="0.25">
      <c r="B8629" s="46"/>
      <c r="G8629" s="60"/>
      <c r="H8629" s="46"/>
      <c r="I8629" s="46"/>
      <c r="N8629" s="60"/>
    </row>
    <row r="8630" spans="2:14" x14ac:dyDescent="0.25">
      <c r="B8630" s="46"/>
      <c r="G8630" s="60"/>
      <c r="H8630" s="46"/>
      <c r="I8630" s="46"/>
      <c r="N8630" s="60"/>
    </row>
    <row r="8631" spans="2:14" x14ac:dyDescent="0.25">
      <c r="B8631" s="46"/>
      <c r="G8631" s="60"/>
      <c r="H8631" s="46"/>
      <c r="I8631" s="46"/>
      <c r="N8631" s="60"/>
    </row>
    <row r="8632" spans="2:14" x14ac:dyDescent="0.25">
      <c r="B8632" s="46"/>
      <c r="G8632" s="60"/>
      <c r="H8632" s="46"/>
      <c r="I8632" s="46"/>
      <c r="N8632" s="60"/>
    </row>
    <row r="8633" spans="2:14" x14ac:dyDescent="0.25">
      <c r="B8633" s="46"/>
      <c r="G8633" s="60"/>
      <c r="H8633" s="46"/>
      <c r="I8633" s="46"/>
      <c r="N8633" s="60"/>
    </row>
    <row r="8634" spans="2:14" x14ac:dyDescent="0.25">
      <c r="B8634" s="46"/>
      <c r="G8634" s="60"/>
      <c r="H8634" s="46"/>
      <c r="I8634" s="46"/>
      <c r="N8634" s="60"/>
    </row>
    <row r="8635" spans="2:14" x14ac:dyDescent="0.25">
      <c r="B8635" s="46"/>
      <c r="G8635" s="60"/>
      <c r="H8635" s="46"/>
      <c r="I8635" s="46"/>
      <c r="N8635" s="60"/>
    </row>
    <row r="8636" spans="2:14" x14ac:dyDescent="0.25">
      <c r="B8636" s="46"/>
      <c r="G8636" s="60"/>
      <c r="H8636" s="46"/>
      <c r="I8636" s="46"/>
      <c r="N8636" s="60"/>
    </row>
    <row r="8637" spans="2:14" x14ac:dyDescent="0.25">
      <c r="B8637" s="46"/>
      <c r="G8637" s="60"/>
      <c r="H8637" s="46"/>
      <c r="I8637" s="46"/>
      <c r="N8637" s="60"/>
    </row>
    <row r="8638" spans="2:14" x14ac:dyDescent="0.25">
      <c r="B8638" s="46"/>
      <c r="G8638" s="60"/>
      <c r="H8638" s="46"/>
      <c r="I8638" s="46"/>
      <c r="N8638" s="60"/>
    </row>
    <row r="8639" spans="2:14" x14ac:dyDescent="0.25">
      <c r="B8639" s="46"/>
      <c r="G8639" s="60"/>
      <c r="H8639" s="46"/>
      <c r="I8639" s="46"/>
      <c r="N8639" s="60"/>
    </row>
    <row r="8640" spans="2:14" x14ac:dyDescent="0.25">
      <c r="B8640" s="46"/>
      <c r="G8640" s="60"/>
      <c r="H8640" s="46"/>
      <c r="I8640" s="46"/>
      <c r="N8640" s="60"/>
    </row>
    <row r="8641" spans="2:14" x14ac:dyDescent="0.25">
      <c r="B8641" s="46"/>
      <c r="G8641" s="60"/>
      <c r="H8641" s="46"/>
      <c r="I8641" s="46"/>
      <c r="N8641" s="60"/>
    </row>
    <row r="8642" spans="2:14" x14ac:dyDescent="0.25">
      <c r="B8642" s="46"/>
      <c r="G8642" s="60"/>
      <c r="H8642" s="46"/>
      <c r="I8642" s="46"/>
      <c r="N8642" s="60"/>
    </row>
    <row r="8643" spans="2:14" x14ac:dyDescent="0.25">
      <c r="B8643" s="46"/>
      <c r="G8643" s="60"/>
      <c r="H8643" s="46"/>
      <c r="I8643" s="46"/>
      <c r="N8643" s="60"/>
    </row>
    <row r="8644" spans="2:14" x14ac:dyDescent="0.25">
      <c r="B8644" s="46"/>
      <c r="G8644" s="60"/>
      <c r="H8644" s="46"/>
      <c r="I8644" s="46"/>
      <c r="N8644" s="60"/>
    </row>
    <row r="8645" spans="2:14" x14ac:dyDescent="0.25">
      <c r="B8645" s="46"/>
      <c r="G8645" s="60"/>
      <c r="H8645" s="46"/>
      <c r="I8645" s="46"/>
      <c r="N8645" s="60"/>
    </row>
    <row r="8646" spans="2:14" x14ac:dyDescent="0.25">
      <c r="B8646" s="46"/>
      <c r="G8646" s="60"/>
      <c r="H8646" s="46"/>
      <c r="I8646" s="46"/>
      <c r="N8646" s="60"/>
    </row>
    <row r="8647" spans="2:14" x14ac:dyDescent="0.25">
      <c r="B8647" s="46"/>
      <c r="G8647" s="60"/>
      <c r="H8647" s="46"/>
      <c r="I8647" s="46"/>
      <c r="N8647" s="60"/>
    </row>
    <row r="8648" spans="2:14" x14ac:dyDescent="0.25">
      <c r="B8648" s="46"/>
      <c r="G8648" s="60"/>
      <c r="H8648" s="46"/>
      <c r="I8648" s="46"/>
      <c r="N8648" s="60"/>
    </row>
    <row r="8649" spans="2:14" x14ac:dyDescent="0.25">
      <c r="B8649" s="46"/>
      <c r="G8649" s="60"/>
      <c r="H8649" s="46"/>
      <c r="I8649" s="46"/>
      <c r="N8649" s="60"/>
    </row>
    <row r="8650" spans="2:14" x14ac:dyDescent="0.25">
      <c r="B8650" s="46"/>
      <c r="G8650" s="60"/>
      <c r="H8650" s="46"/>
      <c r="I8650" s="46"/>
      <c r="N8650" s="60"/>
    </row>
    <row r="8651" spans="2:14" x14ac:dyDescent="0.25">
      <c r="B8651" s="46"/>
      <c r="G8651" s="60"/>
      <c r="H8651" s="46"/>
      <c r="I8651" s="46"/>
      <c r="N8651" s="60"/>
    </row>
    <row r="8652" spans="2:14" x14ac:dyDescent="0.25">
      <c r="B8652" s="46"/>
      <c r="G8652" s="60"/>
      <c r="H8652" s="46"/>
      <c r="I8652" s="46"/>
      <c r="N8652" s="60"/>
    </row>
    <row r="8653" spans="2:14" x14ac:dyDescent="0.25">
      <c r="B8653" s="46"/>
      <c r="G8653" s="60"/>
      <c r="H8653" s="46"/>
      <c r="I8653" s="46"/>
      <c r="N8653" s="60"/>
    </row>
    <row r="8654" spans="2:14" x14ac:dyDescent="0.25">
      <c r="B8654" s="46"/>
      <c r="G8654" s="60"/>
      <c r="H8654" s="46"/>
      <c r="I8654" s="46"/>
      <c r="N8654" s="60"/>
    </row>
    <row r="8655" spans="2:14" x14ac:dyDescent="0.25">
      <c r="B8655" s="46"/>
      <c r="G8655" s="60"/>
      <c r="H8655" s="46"/>
      <c r="I8655" s="46"/>
      <c r="N8655" s="60"/>
    </row>
    <row r="8656" spans="2:14" x14ac:dyDescent="0.25">
      <c r="B8656" s="46"/>
      <c r="G8656" s="60"/>
      <c r="H8656" s="46"/>
      <c r="I8656" s="46"/>
      <c r="N8656" s="60"/>
    </row>
    <row r="8657" spans="2:14" x14ac:dyDescent="0.25">
      <c r="B8657" s="46"/>
      <c r="G8657" s="60"/>
      <c r="H8657" s="46"/>
      <c r="I8657" s="46"/>
      <c r="N8657" s="60"/>
    </row>
    <row r="8658" spans="2:14" x14ac:dyDescent="0.25">
      <c r="B8658" s="46"/>
      <c r="G8658" s="60"/>
      <c r="H8658" s="46"/>
      <c r="I8658" s="46"/>
      <c r="N8658" s="60"/>
    </row>
    <row r="8659" spans="2:14" x14ac:dyDescent="0.25">
      <c r="B8659" s="46"/>
      <c r="G8659" s="60"/>
      <c r="H8659" s="46"/>
      <c r="I8659" s="46"/>
      <c r="N8659" s="60"/>
    </row>
    <row r="8660" spans="2:14" x14ac:dyDescent="0.25">
      <c r="B8660" s="46"/>
      <c r="G8660" s="60"/>
      <c r="H8660" s="46"/>
      <c r="I8660" s="46"/>
      <c r="N8660" s="60"/>
    </row>
    <row r="8661" spans="2:14" x14ac:dyDescent="0.25">
      <c r="B8661" s="46"/>
      <c r="G8661" s="60"/>
      <c r="H8661" s="46"/>
      <c r="I8661" s="46"/>
      <c r="N8661" s="60"/>
    </row>
    <row r="8662" spans="2:14" x14ac:dyDescent="0.25">
      <c r="B8662" s="46"/>
      <c r="G8662" s="60"/>
      <c r="H8662" s="46"/>
      <c r="I8662" s="46"/>
      <c r="N8662" s="60"/>
    </row>
    <row r="8663" spans="2:14" x14ac:dyDescent="0.25">
      <c r="B8663" s="46"/>
      <c r="G8663" s="60"/>
      <c r="H8663" s="46"/>
      <c r="I8663" s="46"/>
      <c r="N8663" s="60"/>
    </row>
    <row r="8664" spans="2:14" x14ac:dyDescent="0.25">
      <c r="B8664" s="46"/>
      <c r="G8664" s="60"/>
      <c r="H8664" s="46"/>
      <c r="I8664" s="46"/>
      <c r="N8664" s="60"/>
    </row>
    <row r="8665" spans="2:14" x14ac:dyDescent="0.25">
      <c r="B8665" s="46"/>
      <c r="G8665" s="60"/>
      <c r="H8665" s="46"/>
      <c r="I8665" s="46"/>
      <c r="N8665" s="60"/>
    </row>
    <row r="8666" spans="2:14" x14ac:dyDescent="0.25">
      <c r="B8666" s="46"/>
      <c r="G8666" s="60"/>
      <c r="H8666" s="46"/>
      <c r="I8666" s="46"/>
      <c r="N8666" s="60"/>
    </row>
    <row r="8667" spans="2:14" x14ac:dyDescent="0.25">
      <c r="B8667" s="46"/>
      <c r="G8667" s="60"/>
      <c r="H8667" s="46"/>
      <c r="I8667" s="46"/>
      <c r="N8667" s="60"/>
    </row>
    <row r="8668" spans="2:14" x14ac:dyDescent="0.25">
      <c r="B8668" s="46"/>
      <c r="G8668" s="60"/>
      <c r="H8668" s="46"/>
      <c r="I8668" s="46"/>
      <c r="N8668" s="60"/>
    </row>
    <row r="8669" spans="2:14" x14ac:dyDescent="0.25">
      <c r="B8669" s="46"/>
      <c r="G8669" s="60"/>
      <c r="H8669" s="46"/>
      <c r="I8669" s="46"/>
      <c r="N8669" s="60"/>
    </row>
    <row r="8670" spans="2:14" x14ac:dyDescent="0.25">
      <c r="B8670" s="46"/>
      <c r="G8670" s="60"/>
      <c r="H8670" s="46"/>
      <c r="I8670" s="46"/>
      <c r="N8670" s="60"/>
    </row>
    <row r="8671" spans="2:14" x14ac:dyDescent="0.25">
      <c r="B8671" s="46"/>
      <c r="G8671" s="60"/>
      <c r="H8671" s="46"/>
      <c r="I8671" s="46"/>
      <c r="N8671" s="60"/>
    </row>
    <row r="8672" spans="2:14" x14ac:dyDescent="0.25">
      <c r="B8672" s="46"/>
      <c r="G8672" s="60"/>
      <c r="H8672" s="46"/>
      <c r="I8672" s="46"/>
      <c r="N8672" s="60"/>
    </row>
    <row r="8673" spans="2:14" x14ac:dyDescent="0.25">
      <c r="B8673" s="46"/>
      <c r="G8673" s="60"/>
      <c r="H8673" s="46"/>
      <c r="I8673" s="46"/>
      <c r="N8673" s="60"/>
    </row>
    <row r="8674" spans="2:14" x14ac:dyDescent="0.25">
      <c r="B8674" s="46"/>
      <c r="G8674" s="60"/>
      <c r="H8674" s="46"/>
      <c r="I8674" s="46"/>
      <c r="N8674" s="60"/>
    </row>
    <row r="8675" spans="2:14" x14ac:dyDescent="0.25">
      <c r="B8675" s="46"/>
      <c r="G8675" s="60"/>
      <c r="H8675" s="46"/>
      <c r="I8675" s="46"/>
      <c r="N8675" s="60"/>
    </row>
    <row r="8676" spans="2:14" x14ac:dyDescent="0.25">
      <c r="B8676" s="46"/>
      <c r="G8676" s="60"/>
      <c r="H8676" s="46"/>
      <c r="I8676" s="46"/>
      <c r="N8676" s="60"/>
    </row>
    <row r="8677" spans="2:14" x14ac:dyDescent="0.25">
      <c r="B8677" s="46"/>
      <c r="G8677" s="60"/>
      <c r="H8677" s="46"/>
      <c r="I8677" s="46"/>
      <c r="N8677" s="60"/>
    </row>
    <row r="8678" spans="2:14" x14ac:dyDescent="0.25">
      <c r="B8678" s="46"/>
      <c r="G8678" s="60"/>
      <c r="H8678" s="46"/>
      <c r="I8678" s="46"/>
      <c r="N8678" s="60"/>
    </row>
    <row r="8679" spans="2:14" x14ac:dyDescent="0.25">
      <c r="B8679" s="46"/>
      <c r="G8679" s="60"/>
      <c r="H8679" s="46"/>
      <c r="I8679" s="46"/>
      <c r="N8679" s="60"/>
    </row>
    <row r="8680" spans="2:14" x14ac:dyDescent="0.25">
      <c r="B8680" s="46"/>
      <c r="G8680" s="60"/>
      <c r="H8680" s="46"/>
      <c r="I8680" s="46"/>
      <c r="N8680" s="60"/>
    </row>
    <row r="8681" spans="2:14" x14ac:dyDescent="0.25">
      <c r="B8681" s="46"/>
      <c r="G8681" s="60"/>
      <c r="H8681" s="46"/>
      <c r="I8681" s="46"/>
      <c r="N8681" s="60"/>
    </row>
    <row r="8682" spans="2:14" x14ac:dyDescent="0.25">
      <c r="B8682" s="46"/>
      <c r="G8682" s="60"/>
      <c r="H8682" s="46"/>
      <c r="I8682" s="46"/>
      <c r="N8682" s="60"/>
    </row>
    <row r="8683" spans="2:14" x14ac:dyDescent="0.25">
      <c r="B8683" s="46"/>
      <c r="G8683" s="60"/>
      <c r="H8683" s="46"/>
      <c r="I8683" s="46"/>
      <c r="N8683" s="60"/>
    </row>
    <row r="8684" spans="2:14" x14ac:dyDescent="0.25">
      <c r="B8684" s="46"/>
      <c r="G8684" s="60"/>
      <c r="H8684" s="46"/>
      <c r="I8684" s="46"/>
      <c r="N8684" s="60"/>
    </row>
    <row r="8685" spans="2:14" x14ac:dyDescent="0.25">
      <c r="B8685" s="46"/>
      <c r="G8685" s="60"/>
      <c r="H8685" s="46"/>
      <c r="I8685" s="46"/>
      <c r="N8685" s="60"/>
    </row>
    <row r="8686" spans="2:14" x14ac:dyDescent="0.25">
      <c r="B8686" s="46"/>
      <c r="G8686" s="60"/>
      <c r="H8686" s="46"/>
      <c r="I8686" s="46"/>
      <c r="N8686" s="60"/>
    </row>
    <row r="8687" spans="2:14" x14ac:dyDescent="0.25">
      <c r="B8687" s="46"/>
      <c r="G8687" s="60"/>
      <c r="H8687" s="46"/>
      <c r="I8687" s="46"/>
      <c r="N8687" s="60"/>
    </row>
    <row r="8688" spans="2:14" x14ac:dyDescent="0.25">
      <c r="B8688" s="46"/>
      <c r="G8688" s="60"/>
      <c r="H8688" s="46"/>
      <c r="I8688" s="46"/>
      <c r="N8688" s="60"/>
    </row>
    <row r="8689" spans="2:14" x14ac:dyDescent="0.25">
      <c r="B8689" s="46"/>
      <c r="G8689" s="60"/>
      <c r="H8689" s="46"/>
      <c r="I8689" s="46"/>
      <c r="N8689" s="60"/>
    </row>
    <row r="8690" spans="2:14" x14ac:dyDescent="0.25">
      <c r="B8690" s="46"/>
      <c r="G8690" s="60"/>
      <c r="H8690" s="46"/>
      <c r="I8690" s="46"/>
      <c r="N8690" s="60"/>
    </row>
    <row r="8691" spans="2:14" x14ac:dyDescent="0.25">
      <c r="B8691" s="46"/>
      <c r="G8691" s="60"/>
      <c r="H8691" s="46"/>
      <c r="I8691" s="46"/>
      <c r="N8691" s="60"/>
    </row>
    <row r="8692" spans="2:14" x14ac:dyDescent="0.25">
      <c r="B8692" s="46"/>
      <c r="G8692" s="60"/>
      <c r="H8692" s="46"/>
      <c r="I8692" s="46"/>
      <c r="N8692" s="60"/>
    </row>
    <row r="8693" spans="2:14" x14ac:dyDescent="0.25">
      <c r="B8693" s="46"/>
      <c r="G8693" s="60"/>
      <c r="H8693" s="46"/>
      <c r="I8693" s="46"/>
      <c r="N8693" s="60"/>
    </row>
    <row r="8694" spans="2:14" x14ac:dyDescent="0.25">
      <c r="B8694" s="46"/>
      <c r="G8694" s="60"/>
      <c r="H8694" s="46"/>
      <c r="I8694" s="46"/>
      <c r="N8694" s="60"/>
    </row>
    <row r="8695" spans="2:14" x14ac:dyDescent="0.25">
      <c r="B8695" s="46"/>
      <c r="G8695" s="60"/>
      <c r="H8695" s="46"/>
      <c r="I8695" s="46"/>
      <c r="N8695" s="60"/>
    </row>
    <row r="8696" spans="2:14" x14ac:dyDescent="0.25">
      <c r="B8696" s="46"/>
      <c r="G8696" s="60"/>
      <c r="H8696" s="46"/>
      <c r="I8696" s="46"/>
      <c r="N8696" s="60"/>
    </row>
    <row r="8697" spans="2:14" x14ac:dyDescent="0.25">
      <c r="B8697" s="46"/>
      <c r="G8697" s="60"/>
      <c r="H8697" s="46"/>
      <c r="I8697" s="46"/>
      <c r="N8697" s="60"/>
    </row>
    <row r="8698" spans="2:14" x14ac:dyDescent="0.25">
      <c r="B8698" s="46"/>
      <c r="G8698" s="60"/>
      <c r="H8698" s="46"/>
      <c r="I8698" s="46"/>
      <c r="N8698" s="60"/>
    </row>
    <row r="8699" spans="2:14" x14ac:dyDescent="0.25">
      <c r="B8699" s="46"/>
      <c r="G8699" s="60"/>
      <c r="H8699" s="46"/>
      <c r="I8699" s="46"/>
      <c r="N8699" s="60"/>
    </row>
    <row r="8700" spans="2:14" x14ac:dyDescent="0.25">
      <c r="B8700" s="46"/>
      <c r="G8700" s="60"/>
      <c r="H8700" s="46"/>
      <c r="I8700" s="46"/>
      <c r="N8700" s="60"/>
    </row>
    <row r="8701" spans="2:14" x14ac:dyDescent="0.25">
      <c r="B8701" s="46"/>
      <c r="G8701" s="60"/>
      <c r="H8701" s="46"/>
      <c r="I8701" s="46"/>
      <c r="N8701" s="60"/>
    </row>
    <row r="8702" spans="2:14" x14ac:dyDescent="0.25">
      <c r="B8702" s="46"/>
      <c r="G8702" s="60"/>
      <c r="H8702" s="46"/>
      <c r="I8702" s="46"/>
      <c r="N8702" s="60"/>
    </row>
    <row r="8703" spans="2:14" x14ac:dyDescent="0.25">
      <c r="B8703" s="46"/>
      <c r="G8703" s="60"/>
      <c r="H8703" s="46"/>
      <c r="I8703" s="46"/>
      <c r="N8703" s="60"/>
    </row>
    <row r="8704" spans="2:14" x14ac:dyDescent="0.25">
      <c r="B8704" s="46"/>
      <c r="G8704" s="60"/>
      <c r="H8704" s="46"/>
      <c r="I8704" s="46"/>
      <c r="N8704" s="60"/>
    </row>
    <row r="8705" spans="2:14" x14ac:dyDescent="0.25">
      <c r="B8705" s="46"/>
      <c r="G8705" s="60"/>
      <c r="H8705" s="46"/>
      <c r="I8705" s="46"/>
      <c r="N8705" s="60"/>
    </row>
    <row r="8706" spans="2:14" x14ac:dyDescent="0.25">
      <c r="B8706" s="46"/>
      <c r="G8706" s="60"/>
      <c r="H8706" s="46"/>
      <c r="I8706" s="46"/>
      <c r="N8706" s="60"/>
    </row>
    <row r="8707" spans="2:14" x14ac:dyDescent="0.25">
      <c r="B8707" s="46"/>
      <c r="G8707" s="60"/>
      <c r="H8707" s="46"/>
      <c r="I8707" s="46"/>
      <c r="N8707" s="60"/>
    </row>
    <row r="8708" spans="2:14" x14ac:dyDescent="0.25">
      <c r="B8708" s="46"/>
      <c r="G8708" s="60"/>
      <c r="H8708" s="46"/>
      <c r="I8708" s="46"/>
      <c r="N8708" s="60"/>
    </row>
    <row r="8709" spans="2:14" x14ac:dyDescent="0.25">
      <c r="B8709" s="46"/>
      <c r="G8709" s="60"/>
      <c r="H8709" s="46"/>
      <c r="I8709" s="46"/>
      <c r="N8709" s="60"/>
    </row>
    <row r="8710" spans="2:14" x14ac:dyDescent="0.25">
      <c r="B8710" s="46"/>
      <c r="G8710" s="60"/>
      <c r="H8710" s="46"/>
      <c r="I8710" s="46"/>
      <c r="N8710" s="60"/>
    </row>
    <row r="8711" spans="2:14" x14ac:dyDescent="0.25">
      <c r="B8711" s="46"/>
      <c r="G8711" s="60"/>
      <c r="H8711" s="46"/>
      <c r="I8711" s="46"/>
      <c r="N8711" s="60"/>
    </row>
    <row r="8712" spans="2:14" x14ac:dyDescent="0.25">
      <c r="B8712" s="46"/>
      <c r="G8712" s="60"/>
      <c r="H8712" s="46"/>
      <c r="I8712" s="46"/>
      <c r="N8712" s="60"/>
    </row>
    <row r="8713" spans="2:14" x14ac:dyDescent="0.25">
      <c r="B8713" s="46"/>
      <c r="G8713" s="60"/>
      <c r="H8713" s="46"/>
      <c r="I8713" s="46"/>
      <c r="N8713" s="60"/>
    </row>
    <row r="8714" spans="2:14" x14ac:dyDescent="0.25">
      <c r="B8714" s="46"/>
      <c r="G8714" s="60"/>
      <c r="H8714" s="46"/>
      <c r="I8714" s="46"/>
      <c r="N8714" s="60"/>
    </row>
    <row r="8715" spans="2:14" x14ac:dyDescent="0.25">
      <c r="B8715" s="46"/>
      <c r="G8715" s="60"/>
      <c r="H8715" s="46"/>
      <c r="I8715" s="46"/>
      <c r="N8715" s="60"/>
    </row>
    <row r="8716" spans="2:14" x14ac:dyDescent="0.25">
      <c r="B8716" s="46"/>
      <c r="G8716" s="60"/>
      <c r="H8716" s="46"/>
      <c r="I8716" s="46"/>
      <c r="N8716" s="60"/>
    </row>
    <row r="8717" spans="2:14" x14ac:dyDescent="0.25">
      <c r="B8717" s="46"/>
      <c r="G8717" s="60"/>
      <c r="H8717" s="46"/>
      <c r="I8717" s="46"/>
      <c r="N8717" s="60"/>
    </row>
    <row r="8718" spans="2:14" x14ac:dyDescent="0.25">
      <c r="B8718" s="46"/>
      <c r="G8718" s="60"/>
      <c r="H8718" s="46"/>
      <c r="I8718" s="46"/>
      <c r="N8718" s="60"/>
    </row>
    <row r="8719" spans="2:14" x14ac:dyDescent="0.25">
      <c r="B8719" s="46"/>
      <c r="G8719" s="60"/>
      <c r="H8719" s="46"/>
      <c r="I8719" s="46"/>
      <c r="N8719" s="60"/>
    </row>
    <row r="8720" spans="2:14" x14ac:dyDescent="0.25">
      <c r="B8720" s="46"/>
      <c r="G8720" s="60"/>
      <c r="H8720" s="46"/>
      <c r="I8720" s="46"/>
      <c r="N8720" s="60"/>
    </row>
    <row r="8721" spans="2:14" x14ac:dyDescent="0.25">
      <c r="B8721" s="46"/>
      <c r="G8721" s="60"/>
      <c r="H8721" s="46"/>
      <c r="I8721" s="46"/>
      <c r="N8721" s="60"/>
    </row>
    <row r="8722" spans="2:14" x14ac:dyDescent="0.25">
      <c r="B8722" s="46"/>
      <c r="G8722" s="60"/>
      <c r="H8722" s="46"/>
      <c r="I8722" s="46"/>
      <c r="N8722" s="60"/>
    </row>
    <row r="8723" spans="2:14" x14ac:dyDescent="0.25">
      <c r="B8723" s="46"/>
      <c r="G8723" s="60"/>
      <c r="H8723" s="46"/>
      <c r="I8723" s="46"/>
      <c r="N8723" s="60"/>
    </row>
    <row r="8724" spans="2:14" x14ac:dyDescent="0.25">
      <c r="B8724" s="46"/>
      <c r="G8724" s="60"/>
      <c r="H8724" s="46"/>
      <c r="I8724" s="46"/>
      <c r="N8724" s="60"/>
    </row>
    <row r="8725" spans="2:14" x14ac:dyDescent="0.25">
      <c r="B8725" s="46"/>
      <c r="G8725" s="60"/>
      <c r="H8725" s="46"/>
      <c r="I8725" s="46"/>
      <c r="N8725" s="60"/>
    </row>
    <row r="8726" spans="2:14" x14ac:dyDescent="0.25">
      <c r="B8726" s="46"/>
      <c r="G8726" s="60"/>
      <c r="H8726" s="46"/>
      <c r="I8726" s="46"/>
      <c r="N8726" s="60"/>
    </row>
    <row r="8727" spans="2:14" x14ac:dyDescent="0.25">
      <c r="B8727" s="46"/>
      <c r="G8727" s="60"/>
      <c r="H8727" s="46"/>
      <c r="I8727" s="46"/>
      <c r="N8727" s="60"/>
    </row>
    <row r="8728" spans="2:14" x14ac:dyDescent="0.25">
      <c r="B8728" s="46"/>
      <c r="G8728" s="60"/>
      <c r="H8728" s="46"/>
      <c r="I8728" s="46"/>
      <c r="N8728" s="60"/>
    </row>
    <row r="8729" spans="2:14" x14ac:dyDescent="0.25">
      <c r="B8729" s="46"/>
      <c r="G8729" s="60"/>
      <c r="H8729" s="46"/>
      <c r="I8729" s="46"/>
      <c r="N8729" s="60"/>
    </row>
    <row r="8730" spans="2:14" x14ac:dyDescent="0.25">
      <c r="B8730" s="46"/>
      <c r="G8730" s="60"/>
      <c r="H8730" s="46"/>
      <c r="I8730" s="46"/>
      <c r="N8730" s="60"/>
    </row>
    <row r="8731" spans="2:14" x14ac:dyDescent="0.25">
      <c r="B8731" s="46"/>
      <c r="G8731" s="60"/>
      <c r="H8731" s="46"/>
      <c r="I8731" s="46"/>
      <c r="N8731" s="60"/>
    </row>
    <row r="8732" spans="2:14" x14ac:dyDescent="0.25">
      <c r="B8732" s="46"/>
      <c r="G8732" s="60"/>
      <c r="H8732" s="46"/>
      <c r="I8732" s="46"/>
      <c r="N8732" s="60"/>
    </row>
    <row r="8733" spans="2:14" x14ac:dyDescent="0.25">
      <c r="B8733" s="46"/>
      <c r="G8733" s="60"/>
      <c r="H8733" s="46"/>
      <c r="I8733" s="46"/>
      <c r="N8733" s="60"/>
    </row>
    <row r="8734" spans="2:14" x14ac:dyDescent="0.25">
      <c r="B8734" s="46"/>
      <c r="G8734" s="60"/>
      <c r="H8734" s="46"/>
      <c r="I8734" s="46"/>
      <c r="N8734" s="60"/>
    </row>
    <row r="8735" spans="2:14" x14ac:dyDescent="0.25">
      <c r="B8735" s="46"/>
      <c r="G8735" s="60"/>
      <c r="H8735" s="46"/>
      <c r="I8735" s="46"/>
      <c r="N8735" s="60"/>
    </row>
    <row r="8736" spans="2:14" x14ac:dyDescent="0.25">
      <c r="B8736" s="46"/>
      <c r="G8736" s="60"/>
      <c r="H8736" s="46"/>
      <c r="I8736" s="46"/>
      <c r="N8736" s="60"/>
    </row>
    <row r="8737" spans="2:14" x14ac:dyDescent="0.25">
      <c r="B8737" s="46"/>
      <c r="G8737" s="60"/>
      <c r="H8737" s="46"/>
      <c r="I8737" s="46"/>
      <c r="N8737" s="60"/>
    </row>
    <row r="8738" spans="2:14" x14ac:dyDescent="0.25">
      <c r="B8738" s="46"/>
      <c r="G8738" s="60"/>
      <c r="H8738" s="46"/>
      <c r="I8738" s="46"/>
      <c r="N8738" s="60"/>
    </row>
    <row r="8739" spans="2:14" x14ac:dyDescent="0.25">
      <c r="B8739" s="46"/>
      <c r="G8739" s="60"/>
      <c r="H8739" s="46"/>
      <c r="I8739" s="46"/>
      <c r="N8739" s="60"/>
    </row>
    <row r="8740" spans="2:14" x14ac:dyDescent="0.25">
      <c r="B8740" s="46"/>
      <c r="G8740" s="60"/>
      <c r="H8740" s="46"/>
      <c r="I8740" s="46"/>
      <c r="N8740" s="60"/>
    </row>
    <row r="8741" spans="2:14" x14ac:dyDescent="0.25">
      <c r="B8741" s="46"/>
      <c r="G8741" s="60"/>
      <c r="H8741" s="46"/>
      <c r="I8741" s="46"/>
      <c r="N8741" s="60"/>
    </row>
    <row r="8742" spans="2:14" x14ac:dyDescent="0.25">
      <c r="B8742" s="46"/>
      <c r="G8742" s="60"/>
      <c r="H8742" s="46"/>
      <c r="I8742" s="46"/>
      <c r="N8742" s="60"/>
    </row>
    <row r="8743" spans="2:14" x14ac:dyDescent="0.25">
      <c r="B8743" s="46"/>
      <c r="G8743" s="60"/>
      <c r="H8743" s="46"/>
      <c r="I8743" s="46"/>
      <c r="N8743" s="60"/>
    </row>
    <row r="8744" spans="2:14" x14ac:dyDescent="0.25">
      <c r="B8744" s="46"/>
      <c r="G8744" s="60"/>
      <c r="H8744" s="46"/>
      <c r="I8744" s="46"/>
      <c r="N8744" s="60"/>
    </row>
    <row r="8745" spans="2:14" x14ac:dyDescent="0.25">
      <c r="B8745" s="46"/>
      <c r="G8745" s="60"/>
      <c r="H8745" s="46"/>
      <c r="I8745" s="46"/>
      <c r="N8745" s="60"/>
    </row>
    <row r="8746" spans="2:14" x14ac:dyDescent="0.25">
      <c r="B8746" s="46"/>
      <c r="G8746" s="60"/>
      <c r="H8746" s="46"/>
      <c r="I8746" s="46"/>
      <c r="N8746" s="60"/>
    </row>
    <row r="8747" spans="2:14" x14ac:dyDescent="0.25">
      <c r="B8747" s="46"/>
      <c r="G8747" s="60"/>
      <c r="H8747" s="46"/>
      <c r="I8747" s="46"/>
      <c r="N8747" s="60"/>
    </row>
    <row r="8748" spans="2:14" x14ac:dyDescent="0.25">
      <c r="B8748" s="46"/>
      <c r="G8748" s="60"/>
      <c r="H8748" s="46"/>
      <c r="I8748" s="46"/>
      <c r="N8748" s="60"/>
    </row>
    <row r="8749" spans="2:14" x14ac:dyDescent="0.25">
      <c r="B8749" s="46"/>
      <c r="G8749" s="60"/>
      <c r="H8749" s="46"/>
      <c r="I8749" s="46"/>
      <c r="N8749" s="60"/>
    </row>
    <row r="8750" spans="2:14" x14ac:dyDescent="0.25">
      <c r="B8750" s="46"/>
      <c r="G8750" s="60"/>
      <c r="H8750" s="46"/>
      <c r="I8750" s="46"/>
      <c r="N8750" s="60"/>
    </row>
    <row r="8751" spans="2:14" x14ac:dyDescent="0.25">
      <c r="B8751" s="46"/>
      <c r="G8751" s="60"/>
      <c r="H8751" s="46"/>
      <c r="I8751" s="46"/>
      <c r="N8751" s="60"/>
    </row>
    <row r="8752" spans="2:14" x14ac:dyDescent="0.25">
      <c r="B8752" s="46"/>
      <c r="G8752" s="60"/>
      <c r="H8752" s="46"/>
      <c r="I8752" s="46"/>
      <c r="N8752" s="60"/>
    </row>
    <row r="8753" spans="2:14" x14ac:dyDescent="0.25">
      <c r="B8753" s="46"/>
      <c r="G8753" s="60"/>
      <c r="H8753" s="46"/>
      <c r="I8753" s="46"/>
      <c r="N8753" s="60"/>
    </row>
    <row r="8754" spans="2:14" x14ac:dyDescent="0.25">
      <c r="B8754" s="46"/>
      <c r="G8754" s="60"/>
      <c r="H8754" s="46"/>
      <c r="I8754" s="46"/>
      <c r="N8754" s="60"/>
    </row>
    <row r="8755" spans="2:14" x14ac:dyDescent="0.25">
      <c r="B8755" s="46"/>
      <c r="G8755" s="60"/>
      <c r="H8755" s="46"/>
      <c r="I8755" s="46"/>
      <c r="N8755" s="60"/>
    </row>
    <row r="8756" spans="2:14" x14ac:dyDescent="0.25">
      <c r="B8756" s="46"/>
      <c r="G8756" s="60"/>
      <c r="H8756" s="46"/>
      <c r="I8756" s="46"/>
      <c r="N8756" s="60"/>
    </row>
    <row r="8757" spans="2:14" x14ac:dyDescent="0.25">
      <c r="B8757" s="46"/>
      <c r="G8757" s="60"/>
      <c r="H8757" s="46"/>
      <c r="I8757" s="46"/>
      <c r="N8757" s="60"/>
    </row>
    <row r="8758" spans="2:14" x14ac:dyDescent="0.25">
      <c r="B8758" s="46"/>
      <c r="G8758" s="60"/>
      <c r="H8758" s="46"/>
      <c r="I8758" s="46"/>
      <c r="N8758" s="60"/>
    </row>
    <row r="8759" spans="2:14" x14ac:dyDescent="0.25">
      <c r="B8759" s="46"/>
      <c r="G8759" s="60"/>
      <c r="H8759" s="46"/>
      <c r="I8759" s="46"/>
      <c r="N8759" s="60"/>
    </row>
    <row r="8760" spans="2:14" x14ac:dyDescent="0.25">
      <c r="B8760" s="46"/>
      <c r="G8760" s="60"/>
      <c r="H8760" s="46"/>
      <c r="I8760" s="46"/>
      <c r="N8760" s="60"/>
    </row>
    <row r="8761" spans="2:14" x14ac:dyDescent="0.25">
      <c r="B8761" s="46"/>
      <c r="G8761" s="60"/>
      <c r="H8761" s="46"/>
      <c r="I8761" s="46"/>
      <c r="N8761" s="60"/>
    </row>
    <row r="8762" spans="2:14" x14ac:dyDescent="0.25">
      <c r="B8762" s="46"/>
      <c r="G8762" s="60"/>
      <c r="H8762" s="46"/>
      <c r="I8762" s="46"/>
      <c r="N8762" s="60"/>
    </row>
    <row r="8763" spans="2:14" x14ac:dyDescent="0.25">
      <c r="B8763" s="46"/>
      <c r="G8763" s="60"/>
      <c r="H8763" s="46"/>
      <c r="I8763" s="46"/>
      <c r="N8763" s="60"/>
    </row>
    <row r="8764" spans="2:14" x14ac:dyDescent="0.25">
      <c r="B8764" s="46"/>
      <c r="G8764" s="60"/>
      <c r="H8764" s="46"/>
      <c r="I8764" s="46"/>
      <c r="N8764" s="60"/>
    </row>
    <row r="8765" spans="2:14" x14ac:dyDescent="0.25">
      <c r="B8765" s="46"/>
      <c r="G8765" s="60"/>
      <c r="H8765" s="46"/>
      <c r="I8765" s="46"/>
      <c r="N8765" s="60"/>
    </row>
    <row r="8766" spans="2:14" x14ac:dyDescent="0.25">
      <c r="B8766" s="46"/>
      <c r="G8766" s="60"/>
      <c r="H8766" s="46"/>
      <c r="I8766" s="46"/>
      <c r="N8766" s="60"/>
    </row>
    <row r="8767" spans="2:14" x14ac:dyDescent="0.25">
      <c r="B8767" s="46"/>
      <c r="G8767" s="60"/>
      <c r="H8767" s="46"/>
      <c r="I8767" s="46"/>
      <c r="N8767" s="60"/>
    </row>
    <row r="8768" spans="2:14" x14ac:dyDescent="0.25">
      <c r="B8768" s="46"/>
      <c r="G8768" s="60"/>
      <c r="H8768" s="46"/>
      <c r="I8768" s="46"/>
      <c r="N8768" s="60"/>
    </row>
    <row r="8769" spans="2:14" x14ac:dyDescent="0.25">
      <c r="B8769" s="46"/>
      <c r="G8769" s="60"/>
      <c r="H8769" s="46"/>
      <c r="I8769" s="46"/>
      <c r="N8769" s="60"/>
    </row>
    <row r="8770" spans="2:14" x14ac:dyDescent="0.25">
      <c r="B8770" s="46"/>
      <c r="G8770" s="60"/>
      <c r="H8770" s="46"/>
      <c r="I8770" s="46"/>
      <c r="N8770" s="60"/>
    </row>
    <row r="8771" spans="2:14" x14ac:dyDescent="0.25">
      <c r="B8771" s="46"/>
      <c r="G8771" s="60"/>
      <c r="H8771" s="46"/>
      <c r="I8771" s="46"/>
      <c r="N8771" s="60"/>
    </row>
    <row r="8772" spans="2:14" x14ac:dyDescent="0.25">
      <c r="B8772" s="46"/>
      <c r="G8772" s="60"/>
      <c r="H8772" s="46"/>
      <c r="I8772" s="46"/>
      <c r="N8772" s="60"/>
    </row>
    <row r="8773" spans="2:14" x14ac:dyDescent="0.25">
      <c r="B8773" s="46"/>
      <c r="G8773" s="60"/>
      <c r="H8773" s="46"/>
      <c r="I8773" s="46"/>
      <c r="N8773" s="60"/>
    </row>
    <row r="8774" spans="2:14" x14ac:dyDescent="0.25">
      <c r="B8774" s="46"/>
      <c r="G8774" s="60"/>
      <c r="H8774" s="46"/>
      <c r="I8774" s="46"/>
      <c r="N8774" s="60"/>
    </row>
    <row r="8775" spans="2:14" x14ac:dyDescent="0.25">
      <c r="B8775" s="46"/>
      <c r="G8775" s="60"/>
      <c r="H8775" s="46"/>
      <c r="I8775" s="46"/>
      <c r="N8775" s="60"/>
    </row>
    <row r="8776" spans="2:14" x14ac:dyDescent="0.25">
      <c r="B8776" s="46"/>
      <c r="G8776" s="60"/>
      <c r="H8776" s="46"/>
      <c r="I8776" s="46"/>
      <c r="N8776" s="60"/>
    </row>
    <row r="8777" spans="2:14" x14ac:dyDescent="0.25">
      <c r="B8777" s="46"/>
      <c r="G8777" s="60"/>
      <c r="H8777" s="46"/>
      <c r="I8777" s="46"/>
      <c r="N8777" s="60"/>
    </row>
    <row r="8778" spans="2:14" x14ac:dyDescent="0.25">
      <c r="B8778" s="46"/>
      <c r="G8778" s="60"/>
      <c r="H8778" s="46"/>
      <c r="I8778" s="46"/>
      <c r="N8778" s="60"/>
    </row>
    <row r="8779" spans="2:14" x14ac:dyDescent="0.25">
      <c r="B8779" s="46"/>
      <c r="G8779" s="60"/>
      <c r="H8779" s="46"/>
      <c r="I8779" s="46"/>
      <c r="N8779" s="60"/>
    </row>
    <row r="8780" spans="2:14" x14ac:dyDescent="0.25">
      <c r="B8780" s="46"/>
      <c r="G8780" s="60"/>
      <c r="H8780" s="46"/>
      <c r="I8780" s="46"/>
      <c r="N8780" s="60"/>
    </row>
    <row r="8781" spans="2:14" x14ac:dyDescent="0.25">
      <c r="B8781" s="46"/>
      <c r="G8781" s="60"/>
      <c r="H8781" s="46"/>
      <c r="I8781" s="46"/>
      <c r="N8781" s="60"/>
    </row>
    <row r="8782" spans="2:14" x14ac:dyDescent="0.25">
      <c r="B8782" s="46"/>
      <c r="G8782" s="60"/>
      <c r="H8782" s="46"/>
      <c r="I8782" s="46"/>
      <c r="N8782" s="60"/>
    </row>
    <row r="8783" spans="2:14" x14ac:dyDescent="0.25">
      <c r="B8783" s="46"/>
      <c r="G8783" s="60"/>
      <c r="H8783" s="46"/>
      <c r="I8783" s="46"/>
      <c r="N8783" s="60"/>
    </row>
    <row r="8784" spans="2:14" x14ac:dyDescent="0.25">
      <c r="B8784" s="46"/>
      <c r="G8784" s="60"/>
      <c r="H8784" s="46"/>
      <c r="I8784" s="46"/>
      <c r="N8784" s="60"/>
    </row>
    <row r="8785" spans="2:14" x14ac:dyDescent="0.25">
      <c r="B8785" s="46"/>
      <c r="G8785" s="60"/>
      <c r="H8785" s="46"/>
      <c r="I8785" s="46"/>
      <c r="N8785" s="60"/>
    </row>
    <row r="8786" spans="2:14" x14ac:dyDescent="0.25">
      <c r="B8786" s="46"/>
      <c r="G8786" s="60"/>
      <c r="H8786" s="46"/>
      <c r="I8786" s="46"/>
      <c r="N8786" s="60"/>
    </row>
    <row r="8787" spans="2:14" x14ac:dyDescent="0.25">
      <c r="B8787" s="46"/>
      <c r="G8787" s="60"/>
      <c r="H8787" s="46"/>
      <c r="I8787" s="46"/>
      <c r="N8787" s="60"/>
    </row>
    <row r="8788" spans="2:14" x14ac:dyDescent="0.25">
      <c r="B8788" s="46"/>
      <c r="G8788" s="60"/>
      <c r="H8788" s="46"/>
      <c r="I8788" s="46"/>
      <c r="N8788" s="60"/>
    </row>
    <row r="8789" spans="2:14" x14ac:dyDescent="0.25">
      <c r="B8789" s="46"/>
      <c r="G8789" s="60"/>
      <c r="H8789" s="46"/>
      <c r="I8789" s="46"/>
      <c r="N8789" s="60"/>
    </row>
    <row r="8790" spans="2:14" x14ac:dyDescent="0.25">
      <c r="B8790" s="46"/>
      <c r="G8790" s="60"/>
      <c r="H8790" s="46"/>
      <c r="I8790" s="46"/>
      <c r="N8790" s="60"/>
    </row>
    <row r="8791" spans="2:14" x14ac:dyDescent="0.25">
      <c r="B8791" s="46"/>
      <c r="G8791" s="60"/>
      <c r="H8791" s="46"/>
      <c r="I8791" s="46"/>
      <c r="N8791" s="60"/>
    </row>
    <row r="8792" spans="2:14" x14ac:dyDescent="0.25">
      <c r="B8792" s="46"/>
      <c r="G8792" s="60"/>
      <c r="H8792" s="46"/>
      <c r="I8792" s="46"/>
      <c r="N8792" s="60"/>
    </row>
    <row r="8793" spans="2:14" x14ac:dyDescent="0.25">
      <c r="B8793" s="46"/>
      <c r="G8793" s="60"/>
      <c r="H8793" s="46"/>
      <c r="I8793" s="46"/>
      <c r="N8793" s="60"/>
    </row>
    <row r="8794" spans="2:14" x14ac:dyDescent="0.25">
      <c r="B8794" s="46"/>
      <c r="G8794" s="60"/>
      <c r="H8794" s="46"/>
      <c r="I8794" s="46"/>
      <c r="N8794" s="60"/>
    </row>
    <row r="8795" spans="2:14" x14ac:dyDescent="0.25">
      <c r="B8795" s="46"/>
      <c r="G8795" s="60"/>
      <c r="H8795" s="46"/>
      <c r="I8795" s="46"/>
      <c r="N8795" s="60"/>
    </row>
    <row r="8796" spans="2:14" x14ac:dyDescent="0.25">
      <c r="B8796" s="46"/>
      <c r="G8796" s="60"/>
      <c r="H8796" s="46"/>
      <c r="I8796" s="46"/>
      <c r="N8796" s="60"/>
    </row>
    <row r="8797" spans="2:14" x14ac:dyDescent="0.25">
      <c r="B8797" s="46"/>
      <c r="G8797" s="60"/>
      <c r="H8797" s="46"/>
      <c r="I8797" s="46"/>
      <c r="N8797" s="60"/>
    </row>
    <row r="8798" spans="2:14" x14ac:dyDescent="0.25">
      <c r="B8798" s="46"/>
      <c r="G8798" s="60"/>
      <c r="H8798" s="46"/>
      <c r="I8798" s="46"/>
      <c r="N8798" s="60"/>
    </row>
    <row r="8799" spans="2:14" x14ac:dyDescent="0.25">
      <c r="B8799" s="46"/>
      <c r="G8799" s="60"/>
      <c r="H8799" s="46"/>
      <c r="I8799" s="46"/>
      <c r="N8799" s="60"/>
    </row>
    <row r="8800" spans="2:14" x14ac:dyDescent="0.25">
      <c r="B8800" s="46"/>
      <c r="G8800" s="60"/>
      <c r="H8800" s="46"/>
      <c r="I8800" s="46"/>
      <c r="N8800" s="60"/>
    </row>
    <row r="8801" spans="2:14" x14ac:dyDescent="0.25">
      <c r="B8801" s="46"/>
      <c r="G8801" s="60"/>
      <c r="H8801" s="46"/>
      <c r="I8801" s="46"/>
      <c r="N8801" s="60"/>
    </row>
    <row r="8802" spans="2:14" x14ac:dyDescent="0.25">
      <c r="B8802" s="46"/>
      <c r="G8802" s="60"/>
      <c r="H8802" s="46"/>
      <c r="I8802" s="46"/>
      <c r="N8802" s="60"/>
    </row>
    <row r="8803" spans="2:14" x14ac:dyDescent="0.25">
      <c r="B8803" s="46"/>
      <c r="G8803" s="60"/>
      <c r="H8803" s="46"/>
      <c r="I8803" s="46"/>
      <c r="N8803" s="60"/>
    </row>
    <row r="8804" spans="2:14" x14ac:dyDescent="0.25">
      <c r="B8804" s="46"/>
      <c r="G8804" s="60"/>
      <c r="H8804" s="46"/>
      <c r="I8804" s="46"/>
      <c r="N8804" s="60"/>
    </row>
    <row r="8805" spans="2:14" x14ac:dyDescent="0.25">
      <c r="B8805" s="46"/>
      <c r="G8805" s="60"/>
      <c r="H8805" s="46"/>
      <c r="I8805" s="46"/>
      <c r="N8805" s="60"/>
    </row>
    <row r="8806" spans="2:14" x14ac:dyDescent="0.25">
      <c r="B8806" s="46"/>
      <c r="G8806" s="60"/>
      <c r="H8806" s="46"/>
      <c r="I8806" s="46"/>
      <c r="N8806" s="60"/>
    </row>
    <row r="8807" spans="2:14" x14ac:dyDescent="0.25">
      <c r="B8807" s="46"/>
      <c r="G8807" s="60"/>
      <c r="H8807" s="46"/>
      <c r="I8807" s="46"/>
      <c r="N8807" s="60"/>
    </row>
    <row r="8808" spans="2:14" x14ac:dyDescent="0.25">
      <c r="B8808" s="46"/>
      <c r="G8808" s="60"/>
      <c r="H8808" s="46"/>
      <c r="I8808" s="46"/>
      <c r="N8808" s="60"/>
    </row>
    <row r="8809" spans="2:14" x14ac:dyDescent="0.25">
      <c r="B8809" s="46"/>
      <c r="G8809" s="60"/>
      <c r="H8809" s="46"/>
      <c r="I8809" s="46"/>
      <c r="N8809" s="60"/>
    </row>
    <row r="8810" spans="2:14" x14ac:dyDescent="0.25">
      <c r="B8810" s="46"/>
      <c r="G8810" s="60"/>
      <c r="H8810" s="46"/>
      <c r="I8810" s="46"/>
      <c r="N8810" s="60"/>
    </row>
    <row r="8811" spans="2:14" x14ac:dyDescent="0.25">
      <c r="B8811" s="46"/>
      <c r="G8811" s="60"/>
      <c r="H8811" s="46"/>
      <c r="I8811" s="46"/>
      <c r="N8811" s="60"/>
    </row>
    <row r="8812" spans="2:14" x14ac:dyDescent="0.25">
      <c r="B8812" s="46"/>
      <c r="G8812" s="60"/>
      <c r="H8812" s="46"/>
      <c r="I8812" s="46"/>
      <c r="N8812" s="60"/>
    </row>
    <row r="8813" spans="2:14" x14ac:dyDescent="0.25">
      <c r="B8813" s="46"/>
      <c r="G8813" s="60"/>
      <c r="H8813" s="46"/>
      <c r="I8813" s="46"/>
      <c r="N8813" s="60"/>
    </row>
    <row r="8814" spans="2:14" x14ac:dyDescent="0.25">
      <c r="B8814" s="46"/>
      <c r="G8814" s="60"/>
      <c r="H8814" s="46"/>
      <c r="I8814" s="46"/>
      <c r="N8814" s="60"/>
    </row>
    <row r="8815" spans="2:14" x14ac:dyDescent="0.25">
      <c r="B8815" s="46"/>
      <c r="G8815" s="60"/>
      <c r="H8815" s="46"/>
      <c r="I8815" s="46"/>
      <c r="N8815" s="60"/>
    </row>
    <row r="8816" spans="2:14" x14ac:dyDescent="0.25">
      <c r="B8816" s="46"/>
      <c r="G8816" s="60"/>
      <c r="H8816" s="46"/>
      <c r="I8816" s="46"/>
      <c r="N8816" s="60"/>
    </row>
    <row r="8817" spans="2:14" x14ac:dyDescent="0.25">
      <c r="B8817" s="46"/>
      <c r="G8817" s="60"/>
      <c r="H8817" s="46"/>
      <c r="I8817" s="46"/>
      <c r="N8817" s="60"/>
    </row>
    <row r="8818" spans="2:14" x14ac:dyDescent="0.25">
      <c r="B8818" s="46"/>
      <c r="G8818" s="60"/>
      <c r="H8818" s="46"/>
      <c r="I8818" s="46"/>
      <c r="N8818" s="60"/>
    </row>
    <row r="8819" spans="2:14" x14ac:dyDescent="0.25">
      <c r="B8819" s="46"/>
      <c r="G8819" s="60"/>
      <c r="H8819" s="46"/>
      <c r="I8819" s="46"/>
      <c r="N8819" s="60"/>
    </row>
    <row r="8820" spans="2:14" x14ac:dyDescent="0.25">
      <c r="B8820" s="46"/>
      <c r="G8820" s="60"/>
      <c r="H8820" s="46"/>
      <c r="I8820" s="46"/>
      <c r="N8820" s="60"/>
    </row>
    <row r="8821" spans="2:14" x14ac:dyDescent="0.25">
      <c r="B8821" s="46"/>
      <c r="G8821" s="60"/>
      <c r="H8821" s="46"/>
      <c r="I8821" s="46"/>
      <c r="N8821" s="60"/>
    </row>
    <row r="8822" spans="2:14" x14ac:dyDescent="0.25">
      <c r="B8822" s="46"/>
      <c r="G8822" s="60"/>
      <c r="H8822" s="46"/>
      <c r="I8822" s="46"/>
      <c r="N8822" s="60"/>
    </row>
    <row r="8823" spans="2:14" x14ac:dyDescent="0.25">
      <c r="B8823" s="46"/>
      <c r="G8823" s="60"/>
      <c r="H8823" s="46"/>
      <c r="I8823" s="46"/>
      <c r="N8823" s="60"/>
    </row>
    <row r="8824" spans="2:14" x14ac:dyDescent="0.25">
      <c r="B8824" s="46"/>
      <c r="G8824" s="60"/>
      <c r="H8824" s="46"/>
      <c r="I8824" s="46"/>
      <c r="N8824" s="60"/>
    </row>
    <row r="8825" spans="2:14" x14ac:dyDescent="0.25">
      <c r="B8825" s="46"/>
      <c r="G8825" s="60"/>
      <c r="H8825" s="46"/>
      <c r="I8825" s="46"/>
      <c r="N8825" s="60"/>
    </row>
    <row r="8826" spans="2:14" x14ac:dyDescent="0.25">
      <c r="B8826" s="46"/>
      <c r="G8826" s="60"/>
      <c r="H8826" s="46"/>
      <c r="I8826" s="46"/>
      <c r="N8826" s="60"/>
    </row>
    <row r="8827" spans="2:14" x14ac:dyDescent="0.25">
      <c r="B8827" s="46"/>
      <c r="G8827" s="60"/>
      <c r="H8827" s="46"/>
      <c r="I8827" s="46"/>
      <c r="N8827" s="60"/>
    </row>
    <row r="8828" spans="2:14" x14ac:dyDescent="0.25">
      <c r="B8828" s="46"/>
      <c r="G8828" s="60"/>
      <c r="H8828" s="46"/>
      <c r="I8828" s="46"/>
      <c r="N8828" s="60"/>
    </row>
    <row r="8829" spans="2:14" x14ac:dyDescent="0.25">
      <c r="B8829" s="46"/>
      <c r="G8829" s="60"/>
      <c r="H8829" s="46"/>
      <c r="I8829" s="46"/>
      <c r="N8829" s="60"/>
    </row>
    <row r="8830" spans="2:14" x14ac:dyDescent="0.25">
      <c r="B8830" s="46"/>
      <c r="G8830" s="60"/>
      <c r="H8830" s="46"/>
      <c r="I8830" s="46"/>
      <c r="N8830" s="60"/>
    </row>
    <row r="8831" spans="2:14" x14ac:dyDescent="0.25">
      <c r="B8831" s="46"/>
      <c r="G8831" s="60"/>
      <c r="H8831" s="46"/>
      <c r="I8831" s="46"/>
      <c r="N8831" s="60"/>
    </row>
    <row r="8832" spans="2:14" x14ac:dyDescent="0.25">
      <c r="B8832" s="46"/>
      <c r="G8832" s="60"/>
      <c r="H8832" s="46"/>
      <c r="I8832" s="46"/>
      <c r="N8832" s="60"/>
    </row>
    <row r="8833" spans="2:14" x14ac:dyDescent="0.25">
      <c r="B8833" s="46"/>
      <c r="G8833" s="60"/>
      <c r="H8833" s="46"/>
      <c r="I8833" s="46"/>
      <c r="N8833" s="60"/>
    </row>
    <row r="8834" spans="2:14" x14ac:dyDescent="0.25">
      <c r="B8834" s="46"/>
      <c r="G8834" s="60"/>
      <c r="H8834" s="46"/>
      <c r="I8834" s="46"/>
      <c r="N8834" s="60"/>
    </row>
    <row r="8835" spans="2:14" x14ac:dyDescent="0.25">
      <c r="B8835" s="46"/>
      <c r="G8835" s="60"/>
      <c r="H8835" s="46"/>
      <c r="I8835" s="46"/>
      <c r="N8835" s="60"/>
    </row>
    <row r="8836" spans="2:14" x14ac:dyDescent="0.25">
      <c r="B8836" s="46"/>
      <c r="G8836" s="60"/>
      <c r="H8836" s="46"/>
      <c r="I8836" s="46"/>
      <c r="N8836" s="60"/>
    </row>
    <row r="8837" spans="2:14" x14ac:dyDescent="0.25">
      <c r="B8837" s="46"/>
      <c r="G8837" s="60"/>
      <c r="H8837" s="46"/>
      <c r="I8837" s="46"/>
      <c r="N8837" s="60"/>
    </row>
    <row r="8838" spans="2:14" x14ac:dyDescent="0.25">
      <c r="B8838" s="46"/>
      <c r="G8838" s="60"/>
      <c r="H8838" s="46"/>
      <c r="I8838" s="46"/>
      <c r="N8838" s="60"/>
    </row>
    <row r="8839" spans="2:14" x14ac:dyDescent="0.25">
      <c r="B8839" s="46"/>
      <c r="G8839" s="60"/>
      <c r="H8839" s="46"/>
      <c r="I8839" s="46"/>
      <c r="N8839" s="60"/>
    </row>
    <row r="8840" spans="2:14" x14ac:dyDescent="0.25">
      <c r="B8840" s="46"/>
      <c r="G8840" s="60"/>
      <c r="H8840" s="46"/>
      <c r="I8840" s="46"/>
      <c r="N8840" s="60"/>
    </row>
    <row r="8841" spans="2:14" x14ac:dyDescent="0.25">
      <c r="B8841" s="46"/>
      <c r="G8841" s="60"/>
      <c r="H8841" s="46"/>
      <c r="I8841" s="46"/>
      <c r="N8841" s="60"/>
    </row>
    <row r="8842" spans="2:14" x14ac:dyDescent="0.25">
      <c r="B8842" s="46"/>
      <c r="G8842" s="60"/>
      <c r="H8842" s="46"/>
      <c r="I8842" s="46"/>
      <c r="N8842" s="60"/>
    </row>
    <row r="8843" spans="2:14" x14ac:dyDescent="0.25">
      <c r="B8843" s="46"/>
      <c r="G8843" s="60"/>
      <c r="H8843" s="46"/>
      <c r="I8843" s="46"/>
      <c r="N8843" s="60"/>
    </row>
    <row r="8844" spans="2:14" x14ac:dyDescent="0.25">
      <c r="B8844" s="46"/>
      <c r="G8844" s="60"/>
      <c r="H8844" s="46"/>
      <c r="I8844" s="46"/>
      <c r="N8844" s="60"/>
    </row>
    <row r="8845" spans="2:14" x14ac:dyDescent="0.25">
      <c r="B8845" s="46"/>
      <c r="G8845" s="60"/>
      <c r="H8845" s="46"/>
      <c r="I8845" s="46"/>
      <c r="N8845" s="60"/>
    </row>
    <row r="8846" spans="2:14" x14ac:dyDescent="0.25">
      <c r="B8846" s="46"/>
      <c r="G8846" s="60"/>
      <c r="H8846" s="46"/>
      <c r="I8846" s="46"/>
      <c r="N8846" s="60"/>
    </row>
    <row r="8847" spans="2:14" x14ac:dyDescent="0.25">
      <c r="B8847" s="46"/>
      <c r="G8847" s="60"/>
      <c r="H8847" s="46"/>
      <c r="I8847" s="46"/>
      <c r="N8847" s="60"/>
    </row>
    <row r="8848" spans="2:14" x14ac:dyDescent="0.25">
      <c r="B8848" s="46"/>
      <c r="G8848" s="60"/>
      <c r="H8848" s="46"/>
      <c r="I8848" s="46"/>
      <c r="N8848" s="60"/>
    </row>
    <row r="8849" spans="2:14" x14ac:dyDescent="0.25">
      <c r="B8849" s="46"/>
      <c r="G8849" s="60"/>
      <c r="H8849" s="46"/>
      <c r="I8849" s="46"/>
      <c r="N8849" s="60"/>
    </row>
    <row r="8850" spans="2:14" x14ac:dyDescent="0.25">
      <c r="B8850" s="46"/>
      <c r="G8850" s="60"/>
      <c r="H8850" s="46"/>
      <c r="I8850" s="46"/>
      <c r="N8850" s="60"/>
    </row>
    <row r="8851" spans="2:14" x14ac:dyDescent="0.25">
      <c r="B8851" s="46"/>
      <c r="G8851" s="60"/>
      <c r="H8851" s="46"/>
      <c r="I8851" s="46"/>
      <c r="N8851" s="60"/>
    </row>
    <row r="8852" spans="2:14" x14ac:dyDescent="0.25">
      <c r="B8852" s="46"/>
      <c r="G8852" s="60"/>
      <c r="H8852" s="46"/>
      <c r="I8852" s="46"/>
      <c r="N8852" s="60"/>
    </row>
    <row r="8853" spans="2:14" x14ac:dyDescent="0.25">
      <c r="B8853" s="46"/>
      <c r="G8853" s="60"/>
      <c r="H8853" s="46"/>
      <c r="I8853" s="46"/>
      <c r="N8853" s="60"/>
    </row>
    <row r="8854" spans="2:14" x14ac:dyDescent="0.25">
      <c r="B8854" s="46"/>
      <c r="G8854" s="60"/>
      <c r="H8854" s="46"/>
      <c r="I8854" s="46"/>
      <c r="N8854" s="60"/>
    </row>
    <row r="8855" spans="2:14" x14ac:dyDescent="0.25">
      <c r="B8855" s="46"/>
      <c r="G8855" s="60"/>
      <c r="H8855" s="46"/>
      <c r="I8855" s="46"/>
      <c r="N8855" s="60"/>
    </row>
    <row r="8856" spans="2:14" x14ac:dyDescent="0.25">
      <c r="B8856" s="46"/>
      <c r="G8856" s="60"/>
      <c r="H8856" s="46"/>
      <c r="I8856" s="46"/>
      <c r="N8856" s="60"/>
    </row>
    <row r="8857" spans="2:14" x14ac:dyDescent="0.25">
      <c r="B8857" s="46"/>
      <c r="G8857" s="60"/>
      <c r="H8857" s="46"/>
      <c r="I8857" s="46"/>
      <c r="N8857" s="60"/>
    </row>
    <row r="8858" spans="2:14" x14ac:dyDescent="0.25">
      <c r="B8858" s="46"/>
      <c r="G8858" s="60"/>
      <c r="H8858" s="46"/>
      <c r="I8858" s="46"/>
      <c r="N8858" s="60"/>
    </row>
    <row r="8859" spans="2:14" x14ac:dyDescent="0.25">
      <c r="B8859" s="46"/>
      <c r="G8859" s="60"/>
      <c r="H8859" s="46"/>
      <c r="I8859" s="46"/>
      <c r="N8859" s="60"/>
    </row>
    <row r="8860" spans="2:14" x14ac:dyDescent="0.25">
      <c r="B8860" s="46"/>
      <c r="G8860" s="60"/>
      <c r="H8860" s="46"/>
      <c r="I8860" s="46"/>
      <c r="N8860" s="60"/>
    </row>
    <row r="8861" spans="2:14" x14ac:dyDescent="0.25">
      <c r="B8861" s="46"/>
      <c r="G8861" s="60"/>
      <c r="H8861" s="46"/>
      <c r="I8861" s="46"/>
      <c r="N8861" s="60"/>
    </row>
    <row r="8862" spans="2:14" x14ac:dyDescent="0.25">
      <c r="B8862" s="46"/>
      <c r="G8862" s="60"/>
      <c r="H8862" s="46"/>
      <c r="I8862" s="46"/>
      <c r="N8862" s="60"/>
    </row>
    <row r="8863" spans="2:14" x14ac:dyDescent="0.25">
      <c r="B8863" s="46"/>
      <c r="G8863" s="60"/>
      <c r="H8863" s="46"/>
      <c r="I8863" s="46"/>
      <c r="N8863" s="60"/>
    </row>
    <row r="8864" spans="2:14" x14ac:dyDescent="0.25">
      <c r="B8864" s="46"/>
      <c r="G8864" s="60"/>
      <c r="H8864" s="46"/>
      <c r="I8864" s="46"/>
      <c r="N8864" s="60"/>
    </row>
    <row r="8865" spans="2:14" x14ac:dyDescent="0.25">
      <c r="B8865" s="46"/>
      <c r="G8865" s="60"/>
      <c r="H8865" s="46"/>
      <c r="I8865" s="46"/>
      <c r="N8865" s="60"/>
    </row>
    <row r="8866" spans="2:14" x14ac:dyDescent="0.25">
      <c r="B8866" s="46"/>
      <c r="G8866" s="60"/>
      <c r="H8866" s="46"/>
      <c r="I8866" s="46"/>
      <c r="N8866" s="60"/>
    </row>
    <row r="8867" spans="2:14" x14ac:dyDescent="0.25">
      <c r="B8867" s="46"/>
      <c r="G8867" s="60"/>
      <c r="H8867" s="46"/>
      <c r="I8867" s="46"/>
      <c r="N8867" s="60"/>
    </row>
    <row r="8868" spans="2:14" x14ac:dyDescent="0.25">
      <c r="B8868" s="46"/>
      <c r="G8868" s="60"/>
      <c r="H8868" s="46"/>
      <c r="I8868" s="46"/>
      <c r="N8868" s="60"/>
    </row>
    <row r="8869" spans="2:14" x14ac:dyDescent="0.25">
      <c r="B8869" s="46"/>
      <c r="G8869" s="60"/>
      <c r="H8869" s="46"/>
      <c r="I8869" s="46"/>
      <c r="N8869" s="60"/>
    </row>
    <row r="8870" spans="2:14" x14ac:dyDescent="0.25">
      <c r="B8870" s="46"/>
      <c r="G8870" s="60"/>
      <c r="H8870" s="46"/>
      <c r="I8870" s="46"/>
      <c r="N8870" s="60"/>
    </row>
    <row r="8871" spans="2:14" x14ac:dyDescent="0.25">
      <c r="B8871" s="46"/>
      <c r="G8871" s="60"/>
      <c r="H8871" s="46"/>
      <c r="I8871" s="46"/>
      <c r="N8871" s="60"/>
    </row>
    <row r="8872" spans="2:14" x14ac:dyDescent="0.25">
      <c r="B8872" s="46"/>
      <c r="G8872" s="60"/>
      <c r="H8872" s="46"/>
      <c r="I8872" s="46"/>
      <c r="N8872" s="60"/>
    </row>
    <row r="8873" spans="2:14" x14ac:dyDescent="0.25">
      <c r="B8873" s="46"/>
      <c r="G8873" s="60"/>
      <c r="H8873" s="46"/>
      <c r="I8873" s="46"/>
      <c r="N8873" s="60"/>
    </row>
    <row r="8874" spans="2:14" x14ac:dyDescent="0.25">
      <c r="B8874" s="46"/>
      <c r="G8874" s="60"/>
      <c r="H8874" s="46"/>
      <c r="I8874" s="46"/>
      <c r="N8874" s="60"/>
    </row>
    <row r="8875" spans="2:14" x14ac:dyDescent="0.25">
      <c r="B8875" s="46"/>
      <c r="G8875" s="60"/>
      <c r="H8875" s="46"/>
      <c r="I8875" s="46"/>
      <c r="N8875" s="60"/>
    </row>
    <row r="8876" spans="2:14" x14ac:dyDescent="0.25">
      <c r="B8876" s="46"/>
      <c r="G8876" s="60"/>
      <c r="H8876" s="46"/>
      <c r="I8876" s="46"/>
      <c r="N8876" s="60"/>
    </row>
    <row r="8877" spans="2:14" x14ac:dyDescent="0.25">
      <c r="B8877" s="46"/>
      <c r="G8877" s="60"/>
      <c r="H8877" s="46"/>
      <c r="I8877" s="46"/>
      <c r="N8877" s="60"/>
    </row>
    <row r="8878" spans="2:14" x14ac:dyDescent="0.25">
      <c r="B8878" s="46"/>
      <c r="G8878" s="60"/>
      <c r="H8878" s="46"/>
      <c r="I8878" s="46"/>
      <c r="N8878" s="60"/>
    </row>
    <row r="8879" spans="2:14" x14ac:dyDescent="0.25">
      <c r="B8879" s="46"/>
      <c r="G8879" s="60"/>
      <c r="H8879" s="46"/>
      <c r="I8879" s="46"/>
      <c r="N8879" s="60"/>
    </row>
    <row r="8880" spans="2:14" x14ac:dyDescent="0.25">
      <c r="B8880" s="46"/>
      <c r="G8880" s="60"/>
      <c r="H8880" s="46"/>
      <c r="I8880" s="46"/>
      <c r="N8880" s="60"/>
    </row>
    <row r="8881" spans="2:14" x14ac:dyDescent="0.25">
      <c r="B8881" s="46"/>
      <c r="G8881" s="60"/>
      <c r="H8881" s="46"/>
      <c r="I8881" s="46"/>
      <c r="N8881" s="60"/>
    </row>
    <row r="8882" spans="2:14" x14ac:dyDescent="0.25">
      <c r="B8882" s="46"/>
      <c r="G8882" s="60"/>
      <c r="H8882" s="46"/>
      <c r="I8882" s="46"/>
      <c r="N8882" s="60"/>
    </row>
    <row r="8883" spans="2:14" x14ac:dyDescent="0.25">
      <c r="B8883" s="46"/>
      <c r="G8883" s="60"/>
      <c r="H8883" s="46"/>
      <c r="I8883" s="46"/>
      <c r="N8883" s="60"/>
    </row>
    <row r="8884" spans="2:14" x14ac:dyDescent="0.25">
      <c r="B8884" s="46"/>
      <c r="G8884" s="60"/>
      <c r="H8884" s="46"/>
      <c r="I8884" s="46"/>
      <c r="N8884" s="60"/>
    </row>
    <row r="8885" spans="2:14" x14ac:dyDescent="0.25">
      <c r="B8885" s="46"/>
      <c r="G8885" s="60"/>
      <c r="H8885" s="46"/>
      <c r="I8885" s="46"/>
      <c r="N8885" s="60"/>
    </row>
    <row r="8886" spans="2:14" x14ac:dyDescent="0.25">
      <c r="B8886" s="46"/>
      <c r="G8886" s="60"/>
      <c r="H8886" s="46"/>
      <c r="I8886" s="46"/>
      <c r="N8886" s="60"/>
    </row>
    <row r="8887" spans="2:14" x14ac:dyDescent="0.25">
      <c r="B8887" s="46"/>
      <c r="G8887" s="60"/>
      <c r="H8887" s="46"/>
      <c r="I8887" s="46"/>
      <c r="N8887" s="60"/>
    </row>
    <row r="8888" spans="2:14" x14ac:dyDescent="0.25">
      <c r="B8888" s="46"/>
      <c r="G8888" s="60"/>
      <c r="H8888" s="46"/>
      <c r="I8888" s="46"/>
      <c r="N8888" s="60"/>
    </row>
    <row r="8889" spans="2:14" x14ac:dyDescent="0.25">
      <c r="B8889" s="46"/>
      <c r="G8889" s="60"/>
      <c r="H8889" s="46"/>
      <c r="I8889" s="46"/>
      <c r="N8889" s="60"/>
    </row>
    <row r="8890" spans="2:14" x14ac:dyDescent="0.25">
      <c r="B8890" s="46"/>
      <c r="G8890" s="60"/>
      <c r="H8890" s="46"/>
      <c r="I8890" s="46"/>
      <c r="N8890" s="60"/>
    </row>
    <row r="8891" spans="2:14" x14ac:dyDescent="0.25">
      <c r="B8891" s="46"/>
      <c r="G8891" s="60"/>
      <c r="H8891" s="46"/>
      <c r="I8891" s="46"/>
      <c r="N8891" s="60"/>
    </row>
    <row r="8892" spans="2:14" x14ac:dyDescent="0.25">
      <c r="B8892" s="46"/>
      <c r="G8892" s="60"/>
      <c r="H8892" s="46"/>
      <c r="I8892" s="46"/>
      <c r="N8892" s="60"/>
    </row>
    <row r="8893" spans="2:14" x14ac:dyDescent="0.25">
      <c r="B8893" s="46"/>
      <c r="G8893" s="60"/>
      <c r="H8893" s="46"/>
      <c r="I8893" s="46"/>
      <c r="N8893" s="60"/>
    </row>
    <row r="8894" spans="2:14" x14ac:dyDescent="0.25">
      <c r="B8894" s="46"/>
      <c r="G8894" s="60"/>
      <c r="H8894" s="46"/>
      <c r="I8894" s="46"/>
      <c r="N8894" s="60"/>
    </row>
    <row r="8895" spans="2:14" x14ac:dyDescent="0.25">
      <c r="B8895" s="46"/>
      <c r="G8895" s="60"/>
      <c r="H8895" s="46"/>
      <c r="I8895" s="46"/>
      <c r="N8895" s="60"/>
    </row>
    <row r="8896" spans="2:14" x14ac:dyDescent="0.25">
      <c r="B8896" s="46"/>
      <c r="G8896" s="60"/>
      <c r="H8896" s="46"/>
      <c r="I8896" s="46"/>
      <c r="N8896" s="60"/>
    </row>
    <row r="8897" spans="2:14" x14ac:dyDescent="0.25">
      <c r="B8897" s="46"/>
      <c r="G8897" s="60"/>
      <c r="H8897" s="46"/>
      <c r="I8897" s="46"/>
      <c r="N8897" s="60"/>
    </row>
    <row r="8898" spans="2:14" x14ac:dyDescent="0.25">
      <c r="B8898" s="46"/>
      <c r="G8898" s="60"/>
      <c r="H8898" s="46"/>
      <c r="I8898" s="46"/>
      <c r="N8898" s="60"/>
    </row>
    <row r="8899" spans="2:14" x14ac:dyDescent="0.25">
      <c r="B8899" s="46"/>
      <c r="G8899" s="60"/>
      <c r="H8899" s="46"/>
      <c r="I8899" s="46"/>
      <c r="N8899" s="60"/>
    </row>
    <row r="8900" spans="2:14" x14ac:dyDescent="0.25">
      <c r="B8900" s="46"/>
      <c r="G8900" s="60"/>
      <c r="H8900" s="46"/>
      <c r="I8900" s="46"/>
      <c r="N8900" s="60"/>
    </row>
    <row r="8901" spans="2:14" x14ac:dyDescent="0.25">
      <c r="B8901" s="46"/>
      <c r="G8901" s="60"/>
      <c r="H8901" s="46"/>
      <c r="I8901" s="46"/>
      <c r="N8901" s="60"/>
    </row>
    <row r="8902" spans="2:14" x14ac:dyDescent="0.25">
      <c r="B8902" s="46"/>
      <c r="G8902" s="60"/>
      <c r="H8902" s="46"/>
      <c r="I8902" s="46"/>
      <c r="N8902" s="60"/>
    </row>
    <row r="8903" spans="2:14" x14ac:dyDescent="0.25">
      <c r="B8903" s="46"/>
      <c r="G8903" s="60"/>
      <c r="H8903" s="46"/>
      <c r="I8903" s="46"/>
      <c r="N8903" s="60"/>
    </row>
    <row r="8904" spans="2:14" x14ac:dyDescent="0.25">
      <c r="B8904" s="46"/>
      <c r="G8904" s="60"/>
      <c r="H8904" s="46"/>
      <c r="I8904" s="46"/>
      <c r="N8904" s="60"/>
    </row>
    <row r="8905" spans="2:14" x14ac:dyDescent="0.25">
      <c r="B8905" s="46"/>
      <c r="G8905" s="60"/>
      <c r="H8905" s="46"/>
      <c r="I8905" s="46"/>
      <c r="N8905" s="60"/>
    </row>
    <row r="8906" spans="2:14" x14ac:dyDescent="0.25">
      <c r="B8906" s="46"/>
      <c r="G8906" s="60"/>
      <c r="H8906" s="46"/>
      <c r="I8906" s="46"/>
      <c r="N8906" s="60"/>
    </row>
    <row r="8907" spans="2:14" x14ac:dyDescent="0.25">
      <c r="B8907" s="46"/>
      <c r="G8907" s="60"/>
      <c r="H8907" s="46"/>
      <c r="I8907" s="46"/>
      <c r="N8907" s="60"/>
    </row>
    <row r="8908" spans="2:14" x14ac:dyDescent="0.25">
      <c r="B8908" s="46"/>
      <c r="G8908" s="60"/>
      <c r="H8908" s="46"/>
      <c r="I8908" s="46"/>
      <c r="N8908" s="60"/>
    </row>
    <row r="8909" spans="2:14" x14ac:dyDescent="0.25">
      <c r="B8909" s="46"/>
      <c r="G8909" s="60"/>
      <c r="H8909" s="46"/>
      <c r="I8909" s="46"/>
      <c r="N8909" s="60"/>
    </row>
    <row r="8910" spans="2:14" x14ac:dyDescent="0.25">
      <c r="B8910" s="46"/>
      <c r="G8910" s="60"/>
      <c r="H8910" s="46"/>
      <c r="I8910" s="46"/>
      <c r="N8910" s="60"/>
    </row>
    <row r="8911" spans="2:14" x14ac:dyDescent="0.25">
      <c r="B8911" s="46"/>
      <c r="G8911" s="60"/>
      <c r="H8911" s="46"/>
      <c r="I8911" s="46"/>
      <c r="N8911" s="60"/>
    </row>
    <row r="8912" spans="2:14" x14ac:dyDescent="0.25">
      <c r="B8912" s="46"/>
      <c r="G8912" s="60"/>
      <c r="H8912" s="46"/>
      <c r="I8912" s="46"/>
      <c r="N8912" s="60"/>
    </row>
    <row r="8913" spans="2:14" x14ac:dyDescent="0.25">
      <c r="B8913" s="46"/>
      <c r="G8913" s="60"/>
      <c r="H8913" s="46"/>
      <c r="I8913" s="46"/>
      <c r="N8913" s="60"/>
    </row>
    <row r="8914" spans="2:14" x14ac:dyDescent="0.25">
      <c r="B8914" s="46"/>
      <c r="G8914" s="60"/>
      <c r="H8914" s="46"/>
      <c r="I8914" s="46"/>
      <c r="N8914" s="60"/>
    </row>
    <row r="8915" spans="2:14" x14ac:dyDescent="0.25">
      <c r="B8915" s="46"/>
      <c r="G8915" s="60"/>
      <c r="H8915" s="46"/>
      <c r="I8915" s="46"/>
      <c r="N8915" s="60"/>
    </row>
    <row r="8916" spans="2:14" x14ac:dyDescent="0.25">
      <c r="B8916" s="46"/>
      <c r="G8916" s="60"/>
      <c r="H8916" s="46"/>
      <c r="I8916" s="46"/>
      <c r="N8916" s="60"/>
    </row>
    <row r="8917" spans="2:14" x14ac:dyDescent="0.25">
      <c r="B8917" s="46"/>
      <c r="G8917" s="60"/>
      <c r="H8917" s="46"/>
      <c r="I8917" s="46"/>
      <c r="N8917" s="60"/>
    </row>
    <row r="8918" spans="2:14" x14ac:dyDescent="0.25">
      <c r="B8918" s="46"/>
      <c r="G8918" s="60"/>
      <c r="H8918" s="46"/>
      <c r="I8918" s="46"/>
      <c r="N8918" s="60"/>
    </row>
    <row r="8919" spans="2:14" x14ac:dyDescent="0.25">
      <c r="B8919" s="46"/>
      <c r="G8919" s="60"/>
      <c r="H8919" s="46"/>
      <c r="I8919" s="46"/>
      <c r="N8919" s="60"/>
    </row>
    <row r="8920" spans="2:14" x14ac:dyDescent="0.25">
      <c r="B8920" s="46"/>
      <c r="G8920" s="60"/>
      <c r="H8920" s="46"/>
      <c r="I8920" s="46"/>
      <c r="N8920" s="60"/>
    </row>
    <row r="8921" spans="2:14" x14ac:dyDescent="0.25">
      <c r="B8921" s="46"/>
      <c r="G8921" s="60"/>
      <c r="H8921" s="46"/>
      <c r="I8921" s="46"/>
      <c r="N8921" s="60"/>
    </row>
    <row r="8922" spans="2:14" x14ac:dyDescent="0.25">
      <c r="B8922" s="46"/>
      <c r="G8922" s="60"/>
      <c r="H8922" s="46"/>
      <c r="I8922" s="46"/>
      <c r="N8922" s="60"/>
    </row>
    <row r="8923" spans="2:14" x14ac:dyDescent="0.25">
      <c r="B8923" s="46"/>
      <c r="G8923" s="60"/>
      <c r="H8923" s="46"/>
      <c r="I8923" s="46"/>
      <c r="N8923" s="60"/>
    </row>
    <row r="8924" spans="2:14" x14ac:dyDescent="0.25">
      <c r="B8924" s="46"/>
      <c r="G8924" s="60"/>
      <c r="H8924" s="46"/>
      <c r="I8924" s="46"/>
      <c r="N8924" s="60"/>
    </row>
    <row r="8925" spans="2:14" x14ac:dyDescent="0.25">
      <c r="B8925" s="46"/>
      <c r="G8925" s="60"/>
      <c r="H8925" s="46"/>
      <c r="I8925" s="46"/>
      <c r="N8925" s="60"/>
    </row>
    <row r="8926" spans="2:14" x14ac:dyDescent="0.25">
      <c r="B8926" s="46"/>
      <c r="G8926" s="60"/>
      <c r="H8926" s="46"/>
      <c r="I8926" s="46"/>
      <c r="N8926" s="60"/>
    </row>
    <row r="8927" spans="2:14" x14ac:dyDescent="0.25">
      <c r="B8927" s="46"/>
      <c r="G8927" s="60"/>
      <c r="H8927" s="46"/>
      <c r="I8927" s="46"/>
      <c r="N8927" s="60"/>
    </row>
    <row r="8928" spans="2:14" x14ac:dyDescent="0.25">
      <c r="B8928" s="46"/>
      <c r="G8928" s="60"/>
      <c r="H8928" s="46"/>
      <c r="I8928" s="46"/>
      <c r="N8928" s="60"/>
    </row>
    <row r="8929" spans="2:14" x14ac:dyDescent="0.25">
      <c r="B8929" s="46"/>
      <c r="G8929" s="60"/>
      <c r="H8929" s="46"/>
      <c r="I8929" s="46"/>
      <c r="N8929" s="60"/>
    </row>
    <row r="8930" spans="2:14" x14ac:dyDescent="0.25">
      <c r="B8930" s="46"/>
      <c r="G8930" s="60"/>
      <c r="H8930" s="46"/>
      <c r="I8930" s="46"/>
      <c r="N8930" s="60"/>
    </row>
    <row r="8931" spans="2:14" x14ac:dyDescent="0.25">
      <c r="B8931" s="46"/>
      <c r="G8931" s="60"/>
      <c r="H8931" s="46"/>
      <c r="I8931" s="46"/>
      <c r="N8931" s="60"/>
    </row>
    <row r="8932" spans="2:14" x14ac:dyDescent="0.25">
      <c r="B8932" s="46"/>
      <c r="G8932" s="60"/>
      <c r="H8932" s="46"/>
      <c r="I8932" s="46"/>
      <c r="N8932" s="60"/>
    </row>
    <row r="8933" spans="2:14" x14ac:dyDescent="0.25">
      <c r="B8933" s="46"/>
      <c r="G8933" s="60"/>
      <c r="H8933" s="46"/>
      <c r="I8933" s="46"/>
      <c r="N8933" s="60"/>
    </row>
    <row r="8934" spans="2:14" x14ac:dyDescent="0.25">
      <c r="B8934" s="46"/>
      <c r="G8934" s="60"/>
      <c r="H8934" s="46"/>
      <c r="I8934" s="46"/>
      <c r="N8934" s="60"/>
    </row>
    <row r="8935" spans="2:14" x14ac:dyDescent="0.25">
      <c r="B8935" s="46"/>
      <c r="G8935" s="60"/>
      <c r="H8935" s="46"/>
      <c r="I8935" s="46"/>
      <c r="N8935" s="60"/>
    </row>
    <row r="8936" spans="2:14" x14ac:dyDescent="0.25">
      <c r="B8936" s="46"/>
      <c r="G8936" s="60"/>
      <c r="H8936" s="46"/>
      <c r="I8936" s="46"/>
      <c r="N8936" s="60"/>
    </row>
    <row r="8937" spans="2:14" x14ac:dyDescent="0.25">
      <c r="B8937" s="46"/>
      <c r="G8937" s="60"/>
      <c r="H8937" s="46"/>
      <c r="I8937" s="46"/>
      <c r="N8937" s="60"/>
    </row>
    <row r="8938" spans="2:14" x14ac:dyDescent="0.25">
      <c r="B8938" s="46"/>
      <c r="G8938" s="60"/>
      <c r="H8938" s="46"/>
      <c r="I8938" s="46"/>
      <c r="N8938" s="60"/>
    </row>
    <row r="8939" spans="2:14" x14ac:dyDescent="0.25">
      <c r="B8939" s="46"/>
      <c r="G8939" s="60"/>
      <c r="H8939" s="46"/>
      <c r="I8939" s="46"/>
      <c r="N8939" s="60"/>
    </row>
    <row r="8940" spans="2:14" x14ac:dyDescent="0.25">
      <c r="B8940" s="46"/>
      <c r="G8940" s="60"/>
      <c r="H8940" s="46"/>
      <c r="I8940" s="46"/>
      <c r="N8940" s="60"/>
    </row>
    <row r="8941" spans="2:14" x14ac:dyDescent="0.25">
      <c r="B8941" s="46"/>
      <c r="G8941" s="60"/>
      <c r="H8941" s="46"/>
      <c r="I8941" s="46"/>
      <c r="N8941" s="60"/>
    </row>
    <row r="8942" spans="2:14" x14ac:dyDescent="0.25">
      <c r="B8942" s="46"/>
      <c r="G8942" s="60"/>
      <c r="H8942" s="46"/>
      <c r="I8942" s="46"/>
      <c r="N8942" s="60"/>
    </row>
    <row r="8943" spans="2:14" x14ac:dyDescent="0.25">
      <c r="B8943" s="46"/>
      <c r="G8943" s="60"/>
      <c r="H8943" s="46"/>
      <c r="I8943" s="46"/>
      <c r="N8943" s="60"/>
    </row>
    <row r="8944" spans="2:14" x14ac:dyDescent="0.25">
      <c r="B8944" s="46"/>
      <c r="G8944" s="60"/>
      <c r="H8944" s="46"/>
      <c r="I8944" s="46"/>
      <c r="N8944" s="60"/>
    </row>
    <row r="8945" spans="2:14" x14ac:dyDescent="0.25">
      <c r="B8945" s="46"/>
      <c r="G8945" s="60"/>
      <c r="H8945" s="46"/>
      <c r="I8945" s="46"/>
      <c r="N8945" s="60"/>
    </row>
    <row r="8946" spans="2:14" x14ac:dyDescent="0.25">
      <c r="B8946" s="46"/>
      <c r="G8946" s="60"/>
      <c r="H8946" s="46"/>
      <c r="I8946" s="46"/>
      <c r="N8946" s="60"/>
    </row>
    <row r="8947" spans="2:14" x14ac:dyDescent="0.25">
      <c r="B8947" s="46"/>
      <c r="G8947" s="60"/>
      <c r="H8947" s="46"/>
      <c r="I8947" s="46"/>
      <c r="N8947" s="60"/>
    </row>
    <row r="8948" spans="2:14" x14ac:dyDescent="0.25">
      <c r="B8948" s="46"/>
      <c r="G8948" s="60"/>
      <c r="H8948" s="46"/>
      <c r="I8948" s="46"/>
      <c r="N8948" s="60"/>
    </row>
    <row r="8949" spans="2:14" x14ac:dyDescent="0.25">
      <c r="B8949" s="46"/>
      <c r="G8949" s="60"/>
      <c r="H8949" s="46"/>
      <c r="I8949" s="46"/>
      <c r="N8949" s="60"/>
    </row>
    <row r="8950" spans="2:14" x14ac:dyDescent="0.25">
      <c r="B8950" s="46"/>
      <c r="G8950" s="60"/>
      <c r="H8950" s="46"/>
      <c r="I8950" s="46"/>
      <c r="N8950" s="60"/>
    </row>
    <row r="8951" spans="2:14" x14ac:dyDescent="0.25">
      <c r="B8951" s="46"/>
      <c r="G8951" s="60"/>
      <c r="H8951" s="46"/>
      <c r="I8951" s="46"/>
      <c r="N8951" s="60"/>
    </row>
    <row r="8952" spans="2:14" x14ac:dyDescent="0.25">
      <c r="B8952" s="46"/>
      <c r="G8952" s="60"/>
      <c r="H8952" s="46"/>
      <c r="I8952" s="46"/>
      <c r="N8952" s="60"/>
    </row>
    <row r="8953" spans="2:14" x14ac:dyDescent="0.25">
      <c r="B8953" s="46"/>
      <c r="G8953" s="60"/>
      <c r="H8953" s="46"/>
      <c r="I8953" s="46"/>
      <c r="N8953" s="60"/>
    </row>
    <row r="8954" spans="2:14" x14ac:dyDescent="0.25">
      <c r="B8954" s="46"/>
      <c r="G8954" s="60"/>
      <c r="H8954" s="46"/>
      <c r="I8954" s="46"/>
      <c r="N8954" s="60"/>
    </row>
    <row r="8955" spans="2:14" x14ac:dyDescent="0.25">
      <c r="B8955" s="46"/>
      <c r="G8955" s="60"/>
      <c r="H8955" s="46"/>
      <c r="I8955" s="46"/>
      <c r="N8955" s="60"/>
    </row>
    <row r="8956" spans="2:14" x14ac:dyDescent="0.25">
      <c r="B8956" s="46"/>
      <c r="G8956" s="60"/>
      <c r="H8956" s="46"/>
      <c r="I8956" s="46"/>
      <c r="N8956" s="60"/>
    </row>
    <row r="8957" spans="2:14" x14ac:dyDescent="0.25">
      <c r="B8957" s="46"/>
      <c r="G8957" s="60"/>
      <c r="H8957" s="46"/>
      <c r="I8957" s="46"/>
      <c r="N8957" s="60"/>
    </row>
    <row r="8958" spans="2:14" x14ac:dyDescent="0.25">
      <c r="B8958" s="46"/>
      <c r="G8958" s="60"/>
      <c r="H8958" s="46"/>
      <c r="I8958" s="46"/>
      <c r="N8958" s="60"/>
    </row>
    <row r="8959" spans="2:14" x14ac:dyDescent="0.25">
      <c r="B8959" s="46"/>
      <c r="G8959" s="60"/>
      <c r="H8959" s="46"/>
      <c r="I8959" s="46"/>
      <c r="N8959" s="60"/>
    </row>
    <row r="8960" spans="2:14" x14ac:dyDescent="0.25">
      <c r="B8960" s="46"/>
      <c r="G8960" s="60"/>
      <c r="H8960" s="46"/>
      <c r="I8960" s="46"/>
      <c r="N8960" s="60"/>
    </row>
    <row r="8961" spans="2:14" x14ac:dyDescent="0.25">
      <c r="B8961" s="46"/>
      <c r="G8961" s="60"/>
      <c r="H8961" s="46"/>
      <c r="I8961" s="46"/>
      <c r="N8961" s="60"/>
    </row>
    <row r="8962" spans="2:14" x14ac:dyDescent="0.25">
      <c r="B8962" s="46"/>
      <c r="G8962" s="60"/>
      <c r="H8962" s="46"/>
      <c r="I8962" s="46"/>
      <c r="N8962" s="60"/>
    </row>
    <row r="8963" spans="2:14" x14ac:dyDescent="0.25">
      <c r="B8963" s="46"/>
      <c r="G8963" s="60"/>
      <c r="H8963" s="46"/>
      <c r="I8963" s="46"/>
      <c r="N8963" s="60"/>
    </row>
    <row r="8964" spans="2:14" x14ac:dyDescent="0.25">
      <c r="B8964" s="46"/>
      <c r="G8964" s="60"/>
      <c r="H8964" s="46"/>
      <c r="I8964" s="46"/>
      <c r="N8964" s="60"/>
    </row>
    <row r="8965" spans="2:14" x14ac:dyDescent="0.25">
      <c r="B8965" s="46"/>
      <c r="G8965" s="60"/>
      <c r="H8965" s="46"/>
      <c r="I8965" s="46"/>
      <c r="N8965" s="60"/>
    </row>
    <row r="8966" spans="2:14" x14ac:dyDescent="0.25">
      <c r="B8966" s="46"/>
      <c r="G8966" s="60"/>
      <c r="H8966" s="46"/>
      <c r="I8966" s="46"/>
      <c r="N8966" s="60"/>
    </row>
    <row r="8967" spans="2:14" x14ac:dyDescent="0.25">
      <c r="B8967" s="46"/>
      <c r="G8967" s="60"/>
      <c r="H8967" s="46"/>
      <c r="I8967" s="46"/>
      <c r="N8967" s="60"/>
    </row>
    <row r="8968" spans="2:14" x14ac:dyDescent="0.25">
      <c r="B8968" s="46"/>
      <c r="G8968" s="60"/>
      <c r="H8968" s="46"/>
      <c r="I8968" s="46"/>
      <c r="N8968" s="60"/>
    </row>
    <row r="8969" spans="2:14" x14ac:dyDescent="0.25">
      <c r="B8969" s="46"/>
      <c r="G8969" s="60"/>
      <c r="H8969" s="46"/>
      <c r="I8969" s="46"/>
      <c r="N8969" s="60"/>
    </row>
    <row r="8970" spans="2:14" x14ac:dyDescent="0.25">
      <c r="B8970" s="46"/>
      <c r="G8970" s="60"/>
      <c r="H8970" s="46"/>
      <c r="I8970" s="46"/>
      <c r="N8970" s="60"/>
    </row>
    <row r="8971" spans="2:14" x14ac:dyDescent="0.25">
      <c r="B8971" s="46"/>
      <c r="G8971" s="60"/>
      <c r="H8971" s="46"/>
      <c r="I8971" s="46"/>
      <c r="N8971" s="60"/>
    </row>
    <row r="8972" spans="2:14" x14ac:dyDescent="0.25">
      <c r="B8972" s="46"/>
      <c r="G8972" s="60"/>
      <c r="H8972" s="46"/>
      <c r="I8972" s="46"/>
      <c r="N8972" s="60"/>
    </row>
    <row r="8973" spans="2:14" x14ac:dyDescent="0.25">
      <c r="B8973" s="46"/>
      <c r="G8973" s="60"/>
      <c r="H8973" s="46"/>
      <c r="I8973" s="46"/>
      <c r="N8973" s="60"/>
    </row>
    <row r="8974" spans="2:14" x14ac:dyDescent="0.25">
      <c r="B8974" s="46"/>
      <c r="G8974" s="60"/>
      <c r="H8974" s="46"/>
      <c r="I8974" s="46"/>
      <c r="N8974" s="60"/>
    </row>
    <row r="8975" spans="2:14" x14ac:dyDescent="0.25">
      <c r="B8975" s="46"/>
      <c r="G8975" s="60"/>
      <c r="H8975" s="46"/>
      <c r="I8975" s="46"/>
      <c r="N8975" s="60"/>
    </row>
    <row r="8976" spans="2:14" x14ac:dyDescent="0.25">
      <c r="B8976" s="46"/>
      <c r="G8976" s="60"/>
      <c r="H8976" s="46"/>
      <c r="I8976" s="46"/>
      <c r="N8976" s="60"/>
    </row>
    <row r="8977" spans="2:14" x14ac:dyDescent="0.25">
      <c r="B8977" s="46"/>
      <c r="G8977" s="60"/>
      <c r="H8977" s="46"/>
      <c r="I8977" s="46"/>
      <c r="N8977" s="60"/>
    </row>
    <row r="8978" spans="2:14" x14ac:dyDescent="0.25">
      <c r="B8978" s="46"/>
      <c r="G8978" s="60"/>
      <c r="H8978" s="46"/>
      <c r="I8978" s="46"/>
      <c r="N8978" s="60"/>
    </row>
    <row r="8979" spans="2:14" x14ac:dyDescent="0.25">
      <c r="B8979" s="46"/>
      <c r="G8979" s="60"/>
      <c r="H8979" s="46"/>
      <c r="I8979" s="46"/>
      <c r="N8979" s="60"/>
    </row>
    <row r="8980" spans="2:14" x14ac:dyDescent="0.25">
      <c r="B8980" s="46"/>
      <c r="G8980" s="60"/>
      <c r="H8980" s="46"/>
      <c r="I8980" s="46"/>
      <c r="N8980" s="60"/>
    </row>
    <row r="8981" spans="2:14" x14ac:dyDescent="0.25">
      <c r="B8981" s="46"/>
      <c r="G8981" s="60"/>
      <c r="H8981" s="46"/>
      <c r="I8981" s="46"/>
      <c r="N8981" s="60"/>
    </row>
    <row r="8982" spans="2:14" x14ac:dyDescent="0.25">
      <c r="B8982" s="46"/>
      <c r="G8982" s="60"/>
      <c r="H8982" s="46"/>
      <c r="I8982" s="46"/>
      <c r="N8982" s="60"/>
    </row>
    <row r="8983" spans="2:14" x14ac:dyDescent="0.25">
      <c r="B8983" s="46"/>
      <c r="G8983" s="60"/>
      <c r="H8983" s="46"/>
      <c r="I8983" s="46"/>
      <c r="N8983" s="60"/>
    </row>
    <row r="8984" spans="2:14" x14ac:dyDescent="0.25">
      <c r="B8984" s="46"/>
      <c r="G8984" s="60"/>
      <c r="H8984" s="46"/>
      <c r="I8984" s="46"/>
      <c r="N8984" s="60"/>
    </row>
    <row r="8985" spans="2:14" x14ac:dyDescent="0.25">
      <c r="B8985" s="46"/>
      <c r="G8985" s="60"/>
      <c r="H8985" s="46"/>
      <c r="I8985" s="46"/>
      <c r="N8985" s="60"/>
    </row>
    <row r="8986" spans="2:14" x14ac:dyDescent="0.25">
      <c r="B8986" s="46"/>
      <c r="G8986" s="60"/>
      <c r="H8986" s="46"/>
      <c r="I8986" s="46"/>
      <c r="N8986" s="60"/>
    </row>
    <row r="8987" spans="2:14" x14ac:dyDescent="0.25">
      <c r="B8987" s="46"/>
      <c r="G8987" s="60"/>
      <c r="H8987" s="46"/>
      <c r="I8987" s="46"/>
      <c r="N8987" s="60"/>
    </row>
    <row r="8988" spans="2:14" x14ac:dyDescent="0.25">
      <c r="B8988" s="46"/>
      <c r="G8988" s="60"/>
      <c r="H8988" s="46"/>
      <c r="I8988" s="46"/>
      <c r="N8988" s="60"/>
    </row>
    <row r="8989" spans="2:14" x14ac:dyDescent="0.25">
      <c r="B8989" s="46"/>
      <c r="G8989" s="60"/>
      <c r="H8989" s="46"/>
      <c r="I8989" s="46"/>
      <c r="N8989" s="60"/>
    </row>
    <row r="8990" spans="2:14" x14ac:dyDescent="0.25">
      <c r="B8990" s="46"/>
      <c r="G8990" s="60"/>
      <c r="H8990" s="46"/>
      <c r="I8990" s="46"/>
      <c r="N8990" s="60"/>
    </row>
    <row r="8991" spans="2:14" x14ac:dyDescent="0.25">
      <c r="B8991" s="46"/>
      <c r="G8991" s="60"/>
      <c r="H8991" s="46"/>
      <c r="I8991" s="46"/>
      <c r="N8991" s="60"/>
    </row>
    <row r="8992" spans="2:14" x14ac:dyDescent="0.25">
      <c r="B8992" s="46"/>
      <c r="G8992" s="60"/>
      <c r="H8992" s="46"/>
      <c r="I8992" s="46"/>
      <c r="N8992" s="60"/>
    </row>
    <row r="8993" spans="2:14" x14ac:dyDescent="0.25">
      <c r="B8993" s="46"/>
      <c r="G8993" s="60"/>
      <c r="H8993" s="46"/>
      <c r="I8993" s="46"/>
      <c r="N8993" s="60"/>
    </row>
    <row r="8994" spans="2:14" x14ac:dyDescent="0.25">
      <c r="B8994" s="46"/>
      <c r="G8994" s="60"/>
      <c r="H8994" s="46"/>
      <c r="I8994" s="46"/>
      <c r="N8994" s="60"/>
    </row>
    <row r="8995" spans="2:14" x14ac:dyDescent="0.25">
      <c r="B8995" s="46"/>
      <c r="G8995" s="60"/>
      <c r="H8995" s="46"/>
      <c r="I8995" s="46"/>
      <c r="N8995" s="60"/>
    </row>
    <row r="8996" spans="2:14" x14ac:dyDescent="0.25">
      <c r="B8996" s="46"/>
      <c r="G8996" s="60"/>
      <c r="H8996" s="46"/>
      <c r="I8996" s="46"/>
      <c r="N8996" s="60"/>
    </row>
    <row r="8997" spans="2:14" x14ac:dyDescent="0.25">
      <c r="B8997" s="46"/>
      <c r="G8997" s="60"/>
      <c r="H8997" s="46"/>
      <c r="I8997" s="46"/>
      <c r="N8997" s="60"/>
    </row>
    <row r="8998" spans="2:14" x14ac:dyDescent="0.25">
      <c r="B8998" s="46"/>
      <c r="G8998" s="60"/>
      <c r="H8998" s="46"/>
      <c r="I8998" s="46"/>
      <c r="N8998" s="60"/>
    </row>
    <row r="8999" spans="2:14" x14ac:dyDescent="0.25">
      <c r="B8999" s="46"/>
      <c r="G8999" s="60"/>
      <c r="H8999" s="46"/>
      <c r="I8999" s="46"/>
      <c r="N8999" s="60"/>
    </row>
    <row r="9000" spans="2:14" x14ac:dyDescent="0.25">
      <c r="B9000" s="46"/>
      <c r="G9000" s="60"/>
      <c r="H9000" s="46"/>
      <c r="I9000" s="46"/>
      <c r="N9000" s="60"/>
    </row>
    <row r="9001" spans="2:14" x14ac:dyDescent="0.25">
      <c r="B9001" s="46"/>
      <c r="G9001" s="60"/>
      <c r="H9001" s="46"/>
      <c r="I9001" s="46"/>
      <c r="N9001" s="60"/>
    </row>
    <row r="9002" spans="2:14" x14ac:dyDescent="0.25">
      <c r="B9002" s="46"/>
      <c r="G9002" s="60"/>
      <c r="H9002" s="46"/>
      <c r="I9002" s="46"/>
      <c r="N9002" s="60"/>
    </row>
    <row r="9003" spans="2:14" x14ac:dyDescent="0.25">
      <c r="B9003" s="46"/>
      <c r="G9003" s="60"/>
      <c r="H9003" s="46"/>
      <c r="I9003" s="46"/>
      <c r="N9003" s="60"/>
    </row>
    <row r="9004" spans="2:14" x14ac:dyDescent="0.25">
      <c r="B9004" s="46"/>
      <c r="G9004" s="60"/>
      <c r="H9004" s="46"/>
      <c r="I9004" s="46"/>
      <c r="N9004" s="60"/>
    </row>
    <row r="9005" spans="2:14" x14ac:dyDescent="0.25">
      <c r="B9005" s="46"/>
      <c r="G9005" s="60"/>
      <c r="H9005" s="46"/>
      <c r="I9005" s="46"/>
      <c r="N9005" s="60"/>
    </row>
    <row r="9006" spans="2:14" x14ac:dyDescent="0.25">
      <c r="B9006" s="46"/>
      <c r="G9006" s="60"/>
      <c r="H9006" s="46"/>
      <c r="I9006" s="46"/>
      <c r="N9006" s="60"/>
    </row>
    <row r="9007" spans="2:14" x14ac:dyDescent="0.25">
      <c r="B9007" s="46"/>
      <c r="G9007" s="60"/>
      <c r="H9007" s="46"/>
      <c r="I9007" s="46"/>
      <c r="N9007" s="60"/>
    </row>
    <row r="9008" spans="2:14" x14ac:dyDescent="0.25">
      <c r="B9008" s="46"/>
      <c r="G9008" s="60"/>
      <c r="H9008" s="46"/>
      <c r="I9008" s="46"/>
      <c r="N9008" s="60"/>
    </row>
    <row r="9009" spans="2:14" x14ac:dyDescent="0.25">
      <c r="B9009" s="46"/>
      <c r="G9009" s="60"/>
      <c r="H9009" s="46"/>
      <c r="I9009" s="46"/>
      <c r="N9009" s="60"/>
    </row>
    <row r="9010" spans="2:14" x14ac:dyDescent="0.25">
      <c r="B9010" s="46"/>
      <c r="G9010" s="60"/>
      <c r="H9010" s="46"/>
      <c r="I9010" s="46"/>
      <c r="N9010" s="60"/>
    </row>
    <row r="9011" spans="2:14" x14ac:dyDescent="0.25">
      <c r="B9011" s="46"/>
      <c r="G9011" s="60"/>
      <c r="H9011" s="46"/>
      <c r="I9011" s="46"/>
      <c r="N9011" s="60"/>
    </row>
    <row r="9012" spans="2:14" x14ac:dyDescent="0.25">
      <c r="B9012" s="46"/>
      <c r="G9012" s="60"/>
      <c r="H9012" s="46"/>
      <c r="I9012" s="46"/>
      <c r="N9012" s="60"/>
    </row>
    <row r="9013" spans="2:14" x14ac:dyDescent="0.25">
      <c r="B9013" s="46"/>
      <c r="G9013" s="60"/>
      <c r="H9013" s="46"/>
      <c r="I9013" s="46"/>
      <c r="N9013" s="60"/>
    </row>
    <row r="9014" spans="2:14" x14ac:dyDescent="0.25">
      <c r="B9014" s="46"/>
      <c r="G9014" s="60"/>
      <c r="H9014" s="46"/>
      <c r="I9014" s="46"/>
      <c r="N9014" s="60"/>
    </row>
    <row r="9015" spans="2:14" x14ac:dyDescent="0.25">
      <c r="B9015" s="46"/>
      <c r="G9015" s="60"/>
      <c r="H9015" s="46"/>
      <c r="I9015" s="46"/>
      <c r="N9015" s="60"/>
    </row>
    <row r="9016" spans="2:14" x14ac:dyDescent="0.25">
      <c r="B9016" s="46"/>
      <c r="G9016" s="60"/>
      <c r="H9016" s="46"/>
      <c r="I9016" s="46"/>
      <c r="N9016" s="60"/>
    </row>
    <row r="9017" spans="2:14" x14ac:dyDescent="0.25">
      <c r="B9017" s="46"/>
      <c r="G9017" s="60"/>
      <c r="H9017" s="46"/>
      <c r="I9017" s="46"/>
      <c r="N9017" s="60"/>
    </row>
    <row r="9018" spans="2:14" x14ac:dyDescent="0.25">
      <c r="B9018" s="46"/>
      <c r="G9018" s="60"/>
      <c r="H9018" s="46"/>
      <c r="I9018" s="46"/>
      <c r="N9018" s="60"/>
    </row>
    <row r="9019" spans="2:14" x14ac:dyDescent="0.25">
      <c r="B9019" s="46"/>
      <c r="G9019" s="60"/>
      <c r="H9019" s="46"/>
      <c r="I9019" s="46"/>
      <c r="N9019" s="60"/>
    </row>
    <row r="9020" spans="2:14" x14ac:dyDescent="0.25">
      <c r="B9020" s="46"/>
      <c r="G9020" s="60"/>
      <c r="H9020" s="46"/>
      <c r="I9020" s="46"/>
      <c r="N9020" s="60"/>
    </row>
    <row r="9021" spans="2:14" x14ac:dyDescent="0.25">
      <c r="B9021" s="46"/>
      <c r="G9021" s="60"/>
      <c r="H9021" s="46"/>
      <c r="I9021" s="46"/>
      <c r="N9021" s="60"/>
    </row>
    <row r="9022" spans="2:14" x14ac:dyDescent="0.25">
      <c r="B9022" s="46"/>
      <c r="G9022" s="60"/>
      <c r="H9022" s="46"/>
      <c r="I9022" s="46"/>
      <c r="N9022" s="60"/>
    </row>
    <row r="9023" spans="2:14" x14ac:dyDescent="0.25">
      <c r="B9023" s="46"/>
      <c r="G9023" s="60"/>
      <c r="H9023" s="46"/>
      <c r="I9023" s="46"/>
      <c r="N9023" s="60"/>
    </row>
    <row r="9024" spans="2:14" x14ac:dyDescent="0.25">
      <c r="B9024" s="46"/>
      <c r="G9024" s="60"/>
      <c r="H9024" s="46"/>
      <c r="I9024" s="46"/>
      <c r="N9024" s="60"/>
    </row>
    <row r="9025" spans="2:14" x14ac:dyDescent="0.25">
      <c r="B9025" s="46"/>
      <c r="G9025" s="60"/>
      <c r="H9025" s="46"/>
      <c r="I9025" s="46"/>
      <c r="N9025" s="60"/>
    </row>
    <row r="9026" spans="2:14" x14ac:dyDescent="0.25">
      <c r="B9026" s="46"/>
      <c r="G9026" s="60"/>
      <c r="H9026" s="46"/>
      <c r="I9026" s="46"/>
      <c r="N9026" s="60"/>
    </row>
    <row r="9027" spans="2:14" x14ac:dyDescent="0.25">
      <c r="B9027" s="46"/>
      <c r="G9027" s="60"/>
      <c r="H9027" s="46"/>
      <c r="I9027" s="46"/>
      <c r="N9027" s="60"/>
    </row>
    <row r="9028" spans="2:14" x14ac:dyDescent="0.25">
      <c r="B9028" s="46"/>
      <c r="G9028" s="60"/>
      <c r="H9028" s="46"/>
      <c r="I9028" s="46"/>
      <c r="N9028" s="60"/>
    </row>
    <row r="9029" spans="2:14" x14ac:dyDescent="0.25">
      <c r="B9029" s="46"/>
      <c r="G9029" s="60"/>
      <c r="H9029" s="46"/>
      <c r="I9029" s="46"/>
      <c r="N9029" s="60"/>
    </row>
    <row r="9030" spans="2:14" x14ac:dyDescent="0.25">
      <c r="B9030" s="46"/>
      <c r="G9030" s="60"/>
      <c r="H9030" s="46"/>
      <c r="I9030" s="46"/>
      <c r="N9030" s="60"/>
    </row>
    <row r="9031" spans="2:14" x14ac:dyDescent="0.25">
      <c r="B9031" s="46"/>
      <c r="G9031" s="60"/>
      <c r="H9031" s="46"/>
      <c r="I9031" s="46"/>
      <c r="N9031" s="60"/>
    </row>
    <row r="9032" spans="2:14" x14ac:dyDescent="0.25">
      <c r="B9032" s="46"/>
      <c r="G9032" s="60"/>
      <c r="H9032" s="46"/>
      <c r="I9032" s="46"/>
      <c r="N9032" s="60"/>
    </row>
    <row r="9033" spans="2:14" x14ac:dyDescent="0.25">
      <c r="B9033" s="46"/>
      <c r="G9033" s="60"/>
      <c r="H9033" s="46"/>
      <c r="I9033" s="46"/>
      <c r="N9033" s="60"/>
    </row>
    <row r="9034" spans="2:14" x14ac:dyDescent="0.25">
      <c r="B9034" s="46"/>
      <c r="G9034" s="60"/>
      <c r="H9034" s="46"/>
      <c r="I9034" s="46"/>
      <c r="N9034" s="60"/>
    </row>
    <row r="9035" spans="2:14" x14ac:dyDescent="0.25">
      <c r="B9035" s="46"/>
      <c r="G9035" s="60"/>
      <c r="H9035" s="46"/>
      <c r="I9035" s="46"/>
      <c r="N9035" s="60"/>
    </row>
    <row r="9036" spans="2:14" x14ac:dyDescent="0.25">
      <c r="B9036" s="46"/>
      <c r="G9036" s="60"/>
      <c r="H9036" s="46"/>
      <c r="I9036" s="46"/>
      <c r="N9036" s="60"/>
    </row>
    <row r="9037" spans="2:14" x14ac:dyDescent="0.25">
      <c r="B9037" s="46"/>
      <c r="G9037" s="60"/>
      <c r="H9037" s="46"/>
      <c r="I9037" s="46"/>
      <c r="N9037" s="60"/>
    </row>
    <row r="9038" spans="2:14" x14ac:dyDescent="0.25">
      <c r="B9038" s="46"/>
      <c r="G9038" s="60"/>
      <c r="H9038" s="46"/>
      <c r="I9038" s="46"/>
      <c r="N9038" s="60"/>
    </row>
    <row r="9039" spans="2:14" x14ac:dyDescent="0.25">
      <c r="B9039" s="46"/>
      <c r="G9039" s="60"/>
      <c r="H9039" s="46"/>
      <c r="I9039" s="46"/>
      <c r="N9039" s="60"/>
    </row>
    <row r="9040" spans="2:14" x14ac:dyDescent="0.25">
      <c r="B9040" s="46"/>
      <c r="G9040" s="60"/>
      <c r="H9040" s="46"/>
      <c r="I9040" s="46"/>
      <c r="N9040" s="60"/>
    </row>
    <row r="9041" spans="2:14" x14ac:dyDescent="0.25">
      <c r="B9041" s="46"/>
      <c r="G9041" s="60"/>
      <c r="H9041" s="46"/>
      <c r="I9041" s="46"/>
      <c r="N9041" s="60"/>
    </row>
    <row r="9042" spans="2:14" x14ac:dyDescent="0.25">
      <c r="B9042" s="46"/>
      <c r="G9042" s="60"/>
      <c r="H9042" s="46"/>
      <c r="I9042" s="46"/>
      <c r="N9042" s="60"/>
    </row>
    <row r="9043" spans="2:14" x14ac:dyDescent="0.25">
      <c r="B9043" s="46"/>
      <c r="G9043" s="60"/>
      <c r="H9043" s="46"/>
      <c r="I9043" s="46"/>
      <c r="N9043" s="60"/>
    </row>
    <row r="9044" spans="2:14" x14ac:dyDescent="0.25">
      <c r="B9044" s="46"/>
      <c r="G9044" s="60"/>
      <c r="H9044" s="46"/>
      <c r="I9044" s="46"/>
      <c r="N9044" s="60"/>
    </row>
    <row r="9045" spans="2:14" x14ac:dyDescent="0.25">
      <c r="B9045" s="46"/>
      <c r="G9045" s="60"/>
      <c r="H9045" s="46"/>
      <c r="I9045" s="46"/>
      <c r="N9045" s="60"/>
    </row>
    <row r="9046" spans="2:14" x14ac:dyDescent="0.25">
      <c r="B9046" s="46"/>
      <c r="G9046" s="60"/>
      <c r="H9046" s="46"/>
      <c r="I9046" s="46"/>
      <c r="N9046" s="60"/>
    </row>
    <row r="9047" spans="2:14" x14ac:dyDescent="0.25">
      <c r="B9047" s="46"/>
      <c r="G9047" s="60"/>
      <c r="H9047" s="46"/>
      <c r="I9047" s="46"/>
      <c r="N9047" s="60"/>
    </row>
    <row r="9048" spans="2:14" x14ac:dyDescent="0.25">
      <c r="B9048" s="46"/>
      <c r="G9048" s="60"/>
      <c r="H9048" s="46"/>
      <c r="I9048" s="46"/>
      <c r="N9048" s="60"/>
    </row>
    <row r="9049" spans="2:14" x14ac:dyDescent="0.25">
      <c r="B9049" s="46"/>
      <c r="G9049" s="60"/>
      <c r="H9049" s="46"/>
      <c r="I9049" s="46"/>
      <c r="N9049" s="60"/>
    </row>
    <row r="9050" spans="2:14" x14ac:dyDescent="0.25">
      <c r="B9050" s="46"/>
      <c r="G9050" s="60"/>
      <c r="H9050" s="46"/>
      <c r="I9050" s="46"/>
      <c r="N9050" s="60"/>
    </row>
    <row r="9051" spans="2:14" x14ac:dyDescent="0.25">
      <c r="B9051" s="46"/>
      <c r="G9051" s="60"/>
      <c r="H9051" s="46"/>
      <c r="I9051" s="46"/>
      <c r="N9051" s="60"/>
    </row>
    <row r="9052" spans="2:14" x14ac:dyDescent="0.25">
      <c r="B9052" s="46"/>
      <c r="G9052" s="60"/>
      <c r="H9052" s="46"/>
      <c r="I9052" s="46"/>
      <c r="N9052" s="60"/>
    </row>
    <row r="9053" spans="2:14" x14ac:dyDescent="0.25">
      <c r="B9053" s="46"/>
      <c r="G9053" s="60"/>
      <c r="H9053" s="46"/>
      <c r="I9053" s="46"/>
      <c r="N9053" s="60"/>
    </row>
    <row r="9054" spans="2:14" x14ac:dyDescent="0.25">
      <c r="B9054" s="46"/>
      <c r="G9054" s="60"/>
      <c r="H9054" s="46"/>
      <c r="I9054" s="46"/>
      <c r="N9054" s="60"/>
    </row>
    <row r="9055" spans="2:14" x14ac:dyDescent="0.25">
      <c r="B9055" s="46"/>
      <c r="G9055" s="60"/>
      <c r="H9055" s="46"/>
      <c r="I9055" s="46"/>
      <c r="N9055" s="60"/>
    </row>
    <row r="9056" spans="2:14" x14ac:dyDescent="0.25">
      <c r="B9056" s="46"/>
      <c r="G9056" s="60"/>
      <c r="H9056" s="46"/>
      <c r="I9056" s="46"/>
      <c r="N9056" s="60"/>
    </row>
    <row r="9057" spans="2:14" x14ac:dyDescent="0.25">
      <c r="B9057" s="46"/>
      <c r="G9057" s="60"/>
      <c r="H9057" s="46"/>
      <c r="I9057" s="46"/>
      <c r="N9057" s="60"/>
    </row>
    <row r="9058" spans="2:14" x14ac:dyDescent="0.25">
      <c r="B9058" s="46"/>
      <c r="G9058" s="60"/>
      <c r="H9058" s="46"/>
      <c r="I9058" s="46"/>
      <c r="N9058" s="60"/>
    </row>
    <row r="9059" spans="2:14" x14ac:dyDescent="0.25">
      <c r="B9059" s="46"/>
      <c r="G9059" s="60"/>
      <c r="H9059" s="46"/>
      <c r="I9059" s="46"/>
      <c r="N9059" s="60"/>
    </row>
    <row r="9060" spans="2:14" x14ac:dyDescent="0.25">
      <c r="B9060" s="46"/>
      <c r="G9060" s="60"/>
      <c r="H9060" s="46"/>
      <c r="I9060" s="46"/>
      <c r="N9060" s="60"/>
    </row>
    <row r="9061" spans="2:14" x14ac:dyDescent="0.25">
      <c r="B9061" s="46"/>
      <c r="G9061" s="60"/>
      <c r="H9061" s="46"/>
      <c r="I9061" s="46"/>
      <c r="N9061" s="60"/>
    </row>
    <row r="9062" spans="2:14" x14ac:dyDescent="0.25">
      <c r="B9062" s="46"/>
      <c r="G9062" s="60"/>
      <c r="H9062" s="46"/>
      <c r="I9062" s="46"/>
      <c r="N9062" s="60"/>
    </row>
    <row r="9063" spans="2:14" x14ac:dyDescent="0.25">
      <c r="B9063" s="46"/>
      <c r="G9063" s="60"/>
      <c r="H9063" s="46"/>
      <c r="I9063" s="46"/>
      <c r="N9063" s="60"/>
    </row>
    <row r="9064" spans="2:14" x14ac:dyDescent="0.25">
      <c r="B9064" s="46"/>
      <c r="G9064" s="60"/>
      <c r="H9064" s="46"/>
      <c r="I9064" s="46"/>
      <c r="N9064" s="60"/>
    </row>
    <row r="9065" spans="2:14" x14ac:dyDescent="0.25">
      <c r="B9065" s="46"/>
      <c r="G9065" s="60"/>
      <c r="H9065" s="46"/>
      <c r="I9065" s="46"/>
      <c r="N9065" s="60"/>
    </row>
    <row r="9066" spans="2:14" x14ac:dyDescent="0.25">
      <c r="B9066" s="46"/>
      <c r="G9066" s="60"/>
      <c r="H9066" s="46"/>
      <c r="I9066" s="46"/>
      <c r="N9066" s="60"/>
    </row>
    <row r="9067" spans="2:14" x14ac:dyDescent="0.25">
      <c r="B9067" s="46"/>
      <c r="G9067" s="60"/>
      <c r="H9067" s="46"/>
      <c r="I9067" s="46"/>
      <c r="N9067" s="60"/>
    </row>
    <row r="9068" spans="2:14" x14ac:dyDescent="0.25">
      <c r="B9068" s="46"/>
      <c r="G9068" s="60"/>
      <c r="H9068" s="46"/>
      <c r="I9068" s="46"/>
      <c r="N9068" s="60"/>
    </row>
    <row r="9069" spans="2:14" x14ac:dyDescent="0.25">
      <c r="B9069" s="46"/>
      <c r="G9069" s="60"/>
      <c r="H9069" s="46"/>
      <c r="I9069" s="46"/>
      <c r="N9069" s="60"/>
    </row>
    <row r="9070" spans="2:14" x14ac:dyDescent="0.25">
      <c r="B9070" s="46"/>
      <c r="G9070" s="60"/>
      <c r="H9070" s="46"/>
      <c r="I9070" s="46"/>
      <c r="N9070" s="60"/>
    </row>
    <row r="9071" spans="2:14" x14ac:dyDescent="0.25">
      <c r="B9071" s="46"/>
      <c r="G9071" s="60"/>
      <c r="H9071" s="46"/>
      <c r="I9071" s="46"/>
      <c r="N9071" s="60"/>
    </row>
    <row r="9072" spans="2:14" x14ac:dyDescent="0.25">
      <c r="B9072" s="46"/>
      <c r="G9072" s="60"/>
      <c r="H9072" s="46"/>
      <c r="I9072" s="46"/>
      <c r="N9072" s="60"/>
    </row>
    <row r="9073" spans="2:14" x14ac:dyDescent="0.25">
      <c r="B9073" s="46"/>
      <c r="G9073" s="60"/>
      <c r="H9073" s="46"/>
      <c r="I9073" s="46"/>
      <c r="N9073" s="60"/>
    </row>
    <row r="9074" spans="2:14" x14ac:dyDescent="0.25">
      <c r="B9074" s="46"/>
      <c r="G9074" s="60"/>
      <c r="H9074" s="46"/>
      <c r="I9074" s="46"/>
      <c r="N9074" s="60"/>
    </row>
    <row r="9075" spans="2:14" x14ac:dyDescent="0.25">
      <c r="B9075" s="46"/>
      <c r="G9075" s="60"/>
      <c r="H9075" s="46"/>
      <c r="I9075" s="46"/>
      <c r="N9075" s="60"/>
    </row>
    <row r="9076" spans="2:14" x14ac:dyDescent="0.25">
      <c r="B9076" s="46"/>
      <c r="G9076" s="60"/>
      <c r="H9076" s="46"/>
      <c r="I9076" s="46"/>
      <c r="N9076" s="60"/>
    </row>
    <row r="9077" spans="2:14" x14ac:dyDescent="0.25">
      <c r="B9077" s="46"/>
      <c r="G9077" s="60"/>
      <c r="H9077" s="46"/>
      <c r="I9077" s="46"/>
      <c r="N9077" s="60"/>
    </row>
    <row r="9078" spans="2:14" x14ac:dyDescent="0.25">
      <c r="B9078" s="46"/>
      <c r="G9078" s="60"/>
      <c r="H9078" s="46"/>
      <c r="I9078" s="46"/>
      <c r="N9078" s="60"/>
    </row>
    <row r="9079" spans="2:14" x14ac:dyDescent="0.25">
      <c r="B9079" s="46"/>
      <c r="G9079" s="60"/>
      <c r="H9079" s="46"/>
      <c r="I9079" s="46"/>
      <c r="N9079" s="60"/>
    </row>
    <row r="9080" spans="2:14" x14ac:dyDescent="0.25">
      <c r="B9080" s="46"/>
      <c r="G9080" s="60"/>
      <c r="H9080" s="46"/>
      <c r="I9080" s="46"/>
      <c r="N9080" s="60"/>
    </row>
    <row r="9081" spans="2:14" x14ac:dyDescent="0.25">
      <c r="B9081" s="46"/>
      <c r="G9081" s="60"/>
      <c r="H9081" s="46"/>
      <c r="I9081" s="46"/>
      <c r="N9081" s="60"/>
    </row>
    <row r="9082" spans="2:14" x14ac:dyDescent="0.25">
      <c r="B9082" s="46"/>
      <c r="G9082" s="60"/>
      <c r="H9082" s="46"/>
      <c r="I9082" s="46"/>
      <c r="N9082" s="60"/>
    </row>
    <row r="9083" spans="2:14" x14ac:dyDescent="0.25">
      <c r="B9083" s="46"/>
      <c r="G9083" s="60"/>
      <c r="H9083" s="46"/>
      <c r="I9083" s="46"/>
      <c r="N9083" s="60"/>
    </row>
    <row r="9084" spans="2:14" x14ac:dyDescent="0.25">
      <c r="B9084" s="46"/>
      <c r="G9084" s="60"/>
      <c r="H9084" s="46"/>
      <c r="I9084" s="46"/>
      <c r="N9084" s="60"/>
    </row>
    <row r="9085" spans="2:14" x14ac:dyDescent="0.25">
      <c r="B9085" s="46"/>
      <c r="G9085" s="60"/>
      <c r="H9085" s="46"/>
      <c r="I9085" s="46"/>
      <c r="N9085" s="60"/>
    </row>
    <row r="9086" spans="2:14" x14ac:dyDescent="0.25">
      <c r="B9086" s="46"/>
      <c r="G9086" s="60"/>
      <c r="H9086" s="46"/>
      <c r="I9086" s="46"/>
      <c r="N9086" s="60"/>
    </row>
    <row r="9087" spans="2:14" x14ac:dyDescent="0.25">
      <c r="B9087" s="46"/>
      <c r="G9087" s="60"/>
      <c r="H9087" s="46"/>
      <c r="I9087" s="46"/>
      <c r="N9087" s="60"/>
    </row>
    <row r="9088" spans="2:14" x14ac:dyDescent="0.25">
      <c r="B9088" s="46"/>
      <c r="G9088" s="60"/>
      <c r="H9088" s="46"/>
      <c r="I9088" s="46"/>
      <c r="N9088" s="60"/>
    </row>
    <row r="9089" spans="2:14" x14ac:dyDescent="0.25">
      <c r="B9089" s="46"/>
      <c r="G9089" s="60"/>
      <c r="H9089" s="46"/>
      <c r="I9089" s="46"/>
      <c r="N9089" s="60"/>
    </row>
    <row r="9090" spans="2:14" x14ac:dyDescent="0.25">
      <c r="B9090" s="46"/>
      <c r="G9090" s="60"/>
      <c r="H9090" s="46"/>
      <c r="I9090" s="46"/>
      <c r="N9090" s="60"/>
    </row>
    <row r="9091" spans="2:14" x14ac:dyDescent="0.25">
      <c r="B9091" s="46"/>
      <c r="G9091" s="60"/>
      <c r="H9091" s="46"/>
      <c r="I9091" s="46"/>
      <c r="N9091" s="60"/>
    </row>
    <row r="9092" spans="2:14" x14ac:dyDescent="0.25">
      <c r="B9092" s="46"/>
      <c r="G9092" s="60"/>
      <c r="H9092" s="46"/>
      <c r="I9092" s="46"/>
      <c r="N9092" s="60"/>
    </row>
    <row r="9093" spans="2:14" x14ac:dyDescent="0.25">
      <c r="B9093" s="46"/>
      <c r="G9093" s="60"/>
      <c r="H9093" s="46"/>
      <c r="I9093" s="46"/>
      <c r="N9093" s="60"/>
    </row>
    <row r="9094" spans="2:14" x14ac:dyDescent="0.25">
      <c r="B9094" s="46"/>
      <c r="G9094" s="60"/>
      <c r="H9094" s="46"/>
      <c r="I9094" s="46"/>
      <c r="N9094" s="60"/>
    </row>
    <row r="9095" spans="2:14" x14ac:dyDescent="0.25">
      <c r="B9095" s="46"/>
      <c r="G9095" s="60"/>
      <c r="H9095" s="46"/>
      <c r="I9095" s="46"/>
      <c r="N9095" s="60"/>
    </row>
    <row r="9096" spans="2:14" x14ac:dyDescent="0.25">
      <c r="B9096" s="46"/>
      <c r="G9096" s="60"/>
      <c r="H9096" s="46"/>
      <c r="I9096" s="46"/>
      <c r="N9096" s="60"/>
    </row>
    <row r="9097" spans="2:14" x14ac:dyDescent="0.25">
      <c r="B9097" s="46"/>
      <c r="G9097" s="60"/>
      <c r="H9097" s="46"/>
      <c r="I9097" s="46"/>
      <c r="N9097" s="60"/>
    </row>
    <row r="9098" spans="2:14" x14ac:dyDescent="0.25">
      <c r="B9098" s="46"/>
      <c r="G9098" s="60"/>
      <c r="H9098" s="46"/>
      <c r="I9098" s="46"/>
      <c r="N9098" s="60"/>
    </row>
    <row r="9099" spans="2:14" x14ac:dyDescent="0.25">
      <c r="B9099" s="46"/>
      <c r="G9099" s="60"/>
      <c r="H9099" s="46"/>
      <c r="I9099" s="46"/>
      <c r="N9099" s="60"/>
    </row>
    <row r="9100" spans="2:14" x14ac:dyDescent="0.25">
      <c r="B9100" s="46"/>
      <c r="G9100" s="60"/>
      <c r="H9100" s="46"/>
      <c r="I9100" s="46"/>
      <c r="N9100" s="60"/>
    </row>
    <row r="9101" spans="2:14" x14ac:dyDescent="0.25">
      <c r="B9101" s="46"/>
      <c r="G9101" s="60"/>
      <c r="H9101" s="46"/>
      <c r="I9101" s="46"/>
      <c r="N9101" s="60"/>
    </row>
    <row r="9102" spans="2:14" x14ac:dyDescent="0.25">
      <c r="B9102" s="46"/>
      <c r="G9102" s="60"/>
      <c r="H9102" s="46"/>
      <c r="I9102" s="46"/>
      <c r="N9102" s="60"/>
    </row>
    <row r="9103" spans="2:14" x14ac:dyDescent="0.25">
      <c r="B9103" s="46"/>
      <c r="G9103" s="60"/>
      <c r="H9103" s="46"/>
      <c r="I9103" s="46"/>
      <c r="N9103" s="60"/>
    </row>
    <row r="9104" spans="2:14" x14ac:dyDescent="0.25">
      <c r="B9104" s="46"/>
      <c r="G9104" s="60"/>
      <c r="H9104" s="46"/>
      <c r="I9104" s="46"/>
      <c r="N9104" s="60"/>
    </row>
    <row r="9105" spans="2:14" x14ac:dyDescent="0.25">
      <c r="B9105" s="46"/>
      <c r="G9105" s="60"/>
      <c r="H9105" s="46"/>
      <c r="I9105" s="46"/>
      <c r="N9105" s="60"/>
    </row>
    <row r="9106" spans="2:14" x14ac:dyDescent="0.25">
      <c r="B9106" s="46"/>
      <c r="G9106" s="60"/>
      <c r="H9106" s="46"/>
      <c r="I9106" s="46"/>
      <c r="N9106" s="60"/>
    </row>
    <row r="9107" spans="2:14" x14ac:dyDescent="0.25">
      <c r="B9107" s="46"/>
      <c r="G9107" s="60"/>
      <c r="H9107" s="46"/>
      <c r="I9107" s="46"/>
      <c r="N9107" s="60"/>
    </row>
    <row r="9108" spans="2:14" x14ac:dyDescent="0.25">
      <c r="B9108" s="46"/>
      <c r="G9108" s="60"/>
      <c r="H9108" s="46"/>
      <c r="I9108" s="46"/>
      <c r="N9108" s="60"/>
    </row>
    <row r="9109" spans="2:14" x14ac:dyDescent="0.25">
      <c r="B9109" s="46"/>
      <c r="G9109" s="60"/>
      <c r="H9109" s="46"/>
      <c r="I9109" s="46"/>
      <c r="N9109" s="60"/>
    </row>
    <row r="9110" spans="2:14" x14ac:dyDescent="0.25">
      <c r="B9110" s="46"/>
      <c r="G9110" s="60"/>
      <c r="H9110" s="46"/>
      <c r="I9110" s="46"/>
      <c r="N9110" s="60"/>
    </row>
    <row r="9111" spans="2:14" x14ac:dyDescent="0.25">
      <c r="B9111" s="46"/>
      <c r="G9111" s="60"/>
      <c r="H9111" s="46"/>
      <c r="I9111" s="46"/>
      <c r="N9111" s="60"/>
    </row>
    <row r="9112" spans="2:14" x14ac:dyDescent="0.25">
      <c r="B9112" s="46"/>
      <c r="G9112" s="60"/>
      <c r="H9112" s="46"/>
      <c r="I9112" s="46"/>
      <c r="N9112" s="60"/>
    </row>
    <row r="9113" spans="2:14" x14ac:dyDescent="0.25">
      <c r="B9113" s="46"/>
      <c r="G9113" s="60"/>
      <c r="H9113" s="46"/>
      <c r="I9113" s="46"/>
      <c r="N9113" s="60"/>
    </row>
    <row r="9114" spans="2:14" x14ac:dyDescent="0.25">
      <c r="B9114" s="46"/>
      <c r="G9114" s="60"/>
      <c r="H9114" s="46"/>
      <c r="I9114" s="46"/>
      <c r="N9114" s="60"/>
    </row>
    <row r="9115" spans="2:14" x14ac:dyDescent="0.25">
      <c r="B9115" s="46"/>
      <c r="G9115" s="60"/>
      <c r="H9115" s="46"/>
      <c r="I9115" s="46"/>
      <c r="N9115" s="60"/>
    </row>
    <row r="9116" spans="2:14" x14ac:dyDescent="0.25">
      <c r="B9116" s="46"/>
      <c r="G9116" s="60"/>
      <c r="H9116" s="46"/>
      <c r="I9116" s="46"/>
      <c r="N9116" s="60"/>
    </row>
    <row r="9117" spans="2:14" x14ac:dyDescent="0.25">
      <c r="B9117" s="46"/>
      <c r="G9117" s="60"/>
      <c r="H9117" s="46"/>
      <c r="I9117" s="46"/>
      <c r="N9117" s="60"/>
    </row>
    <row r="9118" spans="2:14" x14ac:dyDescent="0.25">
      <c r="B9118" s="46"/>
      <c r="G9118" s="60"/>
      <c r="H9118" s="46"/>
      <c r="I9118" s="46"/>
      <c r="N9118" s="60"/>
    </row>
    <row r="9119" spans="2:14" x14ac:dyDescent="0.25">
      <c r="B9119" s="46"/>
      <c r="G9119" s="60"/>
      <c r="H9119" s="46"/>
      <c r="I9119" s="46"/>
      <c r="N9119" s="60"/>
    </row>
    <row r="9120" spans="2:14" x14ac:dyDescent="0.25">
      <c r="B9120" s="46"/>
      <c r="G9120" s="60"/>
      <c r="H9120" s="46"/>
      <c r="I9120" s="46"/>
      <c r="N9120" s="60"/>
    </row>
    <row r="9121" spans="2:14" x14ac:dyDescent="0.25">
      <c r="B9121" s="46"/>
      <c r="G9121" s="60"/>
      <c r="H9121" s="46"/>
      <c r="I9121" s="46"/>
      <c r="N9121" s="60"/>
    </row>
    <row r="9122" spans="2:14" x14ac:dyDescent="0.25">
      <c r="B9122" s="46"/>
      <c r="G9122" s="60"/>
      <c r="H9122" s="46"/>
      <c r="I9122" s="46"/>
      <c r="N9122" s="60"/>
    </row>
    <row r="9123" spans="2:14" x14ac:dyDescent="0.25">
      <c r="B9123" s="46"/>
      <c r="G9123" s="60"/>
      <c r="H9123" s="46"/>
      <c r="I9123" s="46"/>
      <c r="N9123" s="60"/>
    </row>
    <row r="9124" spans="2:14" x14ac:dyDescent="0.25">
      <c r="B9124" s="46"/>
      <c r="G9124" s="60"/>
      <c r="H9124" s="46"/>
      <c r="I9124" s="46"/>
      <c r="N9124" s="60"/>
    </row>
    <row r="9125" spans="2:14" x14ac:dyDescent="0.25">
      <c r="B9125" s="46"/>
      <c r="G9125" s="60"/>
      <c r="H9125" s="46"/>
      <c r="I9125" s="46"/>
      <c r="N9125" s="60"/>
    </row>
    <row r="9126" spans="2:14" x14ac:dyDescent="0.25">
      <c r="B9126" s="46"/>
      <c r="G9126" s="60"/>
      <c r="H9126" s="46"/>
      <c r="I9126" s="46"/>
      <c r="N9126" s="60"/>
    </row>
    <row r="9127" spans="2:14" x14ac:dyDescent="0.25">
      <c r="B9127" s="46"/>
      <c r="G9127" s="60"/>
      <c r="H9127" s="46"/>
      <c r="I9127" s="46"/>
      <c r="N9127" s="60"/>
    </row>
    <row r="9128" spans="2:14" x14ac:dyDescent="0.25">
      <c r="B9128" s="46"/>
      <c r="G9128" s="60"/>
      <c r="H9128" s="46"/>
      <c r="I9128" s="46"/>
      <c r="N9128" s="60"/>
    </row>
    <row r="9129" spans="2:14" x14ac:dyDescent="0.25">
      <c r="B9129" s="46"/>
      <c r="G9129" s="60"/>
      <c r="H9129" s="46"/>
      <c r="I9129" s="46"/>
      <c r="N9129" s="60"/>
    </row>
    <row r="9130" spans="2:14" x14ac:dyDescent="0.25">
      <c r="B9130" s="46"/>
      <c r="G9130" s="60"/>
      <c r="H9130" s="46"/>
      <c r="I9130" s="46"/>
      <c r="N9130" s="60"/>
    </row>
    <row r="9131" spans="2:14" x14ac:dyDescent="0.25">
      <c r="B9131" s="46"/>
      <c r="G9131" s="60"/>
      <c r="H9131" s="46"/>
      <c r="I9131" s="46"/>
      <c r="N9131" s="60"/>
    </row>
    <row r="9132" spans="2:14" x14ac:dyDescent="0.25">
      <c r="B9132" s="46"/>
      <c r="G9132" s="60"/>
      <c r="H9132" s="46"/>
      <c r="I9132" s="46"/>
      <c r="N9132" s="60"/>
    </row>
    <row r="9133" spans="2:14" x14ac:dyDescent="0.25">
      <c r="B9133" s="46"/>
      <c r="G9133" s="60"/>
      <c r="H9133" s="46"/>
      <c r="I9133" s="46"/>
      <c r="N9133" s="60"/>
    </row>
    <row r="9134" spans="2:14" x14ac:dyDescent="0.25">
      <c r="B9134" s="46"/>
      <c r="G9134" s="60"/>
      <c r="H9134" s="46"/>
      <c r="I9134" s="46"/>
      <c r="N9134" s="60"/>
    </row>
    <row r="9135" spans="2:14" x14ac:dyDescent="0.25">
      <c r="B9135" s="46"/>
      <c r="G9135" s="60"/>
      <c r="H9135" s="46"/>
      <c r="I9135" s="46"/>
      <c r="N9135" s="60"/>
    </row>
    <row r="9136" spans="2:14" x14ac:dyDescent="0.25">
      <c r="B9136" s="46"/>
      <c r="G9136" s="60"/>
      <c r="H9136" s="46"/>
      <c r="I9136" s="46"/>
      <c r="N9136" s="60"/>
    </row>
    <row r="9137" spans="2:14" x14ac:dyDescent="0.25">
      <c r="B9137" s="46"/>
      <c r="G9137" s="60"/>
      <c r="H9137" s="46"/>
      <c r="I9137" s="46"/>
      <c r="N9137" s="60"/>
    </row>
    <row r="9138" spans="2:14" x14ac:dyDescent="0.25">
      <c r="B9138" s="46"/>
      <c r="G9138" s="60"/>
      <c r="H9138" s="46"/>
      <c r="I9138" s="46"/>
      <c r="N9138" s="60"/>
    </row>
    <row r="9139" spans="2:14" x14ac:dyDescent="0.25">
      <c r="B9139" s="46"/>
      <c r="G9139" s="60"/>
      <c r="H9139" s="46"/>
      <c r="I9139" s="46"/>
      <c r="N9139" s="60"/>
    </row>
    <row r="9140" spans="2:14" x14ac:dyDescent="0.25">
      <c r="B9140" s="46"/>
      <c r="G9140" s="60"/>
      <c r="H9140" s="46"/>
      <c r="I9140" s="46"/>
      <c r="N9140" s="60"/>
    </row>
    <row r="9141" spans="2:14" x14ac:dyDescent="0.25">
      <c r="B9141" s="46"/>
      <c r="G9141" s="60"/>
      <c r="H9141" s="46"/>
      <c r="I9141" s="46"/>
      <c r="N9141" s="60"/>
    </row>
    <row r="9142" spans="2:14" x14ac:dyDescent="0.25">
      <c r="B9142" s="46"/>
      <c r="G9142" s="60"/>
      <c r="H9142" s="46"/>
      <c r="I9142" s="46"/>
      <c r="N9142" s="60"/>
    </row>
    <row r="9143" spans="2:14" x14ac:dyDescent="0.25">
      <c r="B9143" s="46"/>
      <c r="G9143" s="60"/>
      <c r="H9143" s="46"/>
      <c r="I9143" s="46"/>
      <c r="N9143" s="60"/>
    </row>
    <row r="9144" spans="2:14" x14ac:dyDescent="0.25">
      <c r="B9144" s="46"/>
      <c r="G9144" s="60"/>
      <c r="H9144" s="46"/>
      <c r="I9144" s="46"/>
      <c r="N9144" s="60"/>
    </row>
    <row r="9145" spans="2:14" x14ac:dyDescent="0.25">
      <c r="B9145" s="46"/>
      <c r="G9145" s="60"/>
      <c r="H9145" s="46"/>
      <c r="I9145" s="46"/>
      <c r="N9145" s="60"/>
    </row>
    <row r="9146" spans="2:14" x14ac:dyDescent="0.25">
      <c r="B9146" s="46"/>
      <c r="G9146" s="60"/>
      <c r="H9146" s="46"/>
      <c r="I9146" s="46"/>
      <c r="N9146" s="60"/>
    </row>
    <row r="9147" spans="2:14" x14ac:dyDescent="0.25">
      <c r="B9147" s="46"/>
      <c r="G9147" s="60"/>
      <c r="H9147" s="46"/>
      <c r="I9147" s="46"/>
      <c r="N9147" s="60"/>
    </row>
    <row r="9148" spans="2:14" x14ac:dyDescent="0.25">
      <c r="B9148" s="46"/>
      <c r="G9148" s="60"/>
      <c r="H9148" s="46"/>
      <c r="I9148" s="46"/>
      <c r="N9148" s="60"/>
    </row>
    <row r="9149" spans="2:14" x14ac:dyDescent="0.25">
      <c r="B9149" s="46"/>
      <c r="G9149" s="60"/>
      <c r="H9149" s="46"/>
      <c r="I9149" s="46"/>
      <c r="N9149" s="60"/>
    </row>
    <row r="9150" spans="2:14" x14ac:dyDescent="0.25">
      <c r="B9150" s="46"/>
      <c r="G9150" s="60"/>
      <c r="H9150" s="46"/>
      <c r="I9150" s="46"/>
      <c r="N9150" s="60"/>
    </row>
    <row r="9151" spans="2:14" x14ac:dyDescent="0.25">
      <c r="B9151" s="46"/>
      <c r="G9151" s="60"/>
      <c r="H9151" s="46"/>
      <c r="I9151" s="46"/>
      <c r="N9151" s="60"/>
    </row>
    <row r="9152" spans="2:14" x14ac:dyDescent="0.25">
      <c r="B9152" s="46"/>
      <c r="G9152" s="60"/>
      <c r="H9152" s="46"/>
      <c r="I9152" s="46"/>
      <c r="N9152" s="60"/>
    </row>
    <row r="9153" spans="2:14" x14ac:dyDescent="0.25">
      <c r="B9153" s="46"/>
      <c r="G9153" s="60"/>
      <c r="H9153" s="46"/>
      <c r="I9153" s="46"/>
      <c r="N9153" s="60"/>
    </row>
    <row r="9154" spans="2:14" x14ac:dyDescent="0.25">
      <c r="B9154" s="46"/>
      <c r="G9154" s="60"/>
      <c r="H9154" s="46"/>
      <c r="I9154" s="46"/>
      <c r="N9154" s="60"/>
    </row>
    <row r="9155" spans="2:14" x14ac:dyDescent="0.25">
      <c r="B9155" s="46"/>
      <c r="G9155" s="60"/>
      <c r="H9155" s="46"/>
      <c r="I9155" s="46"/>
      <c r="N9155" s="60"/>
    </row>
    <row r="9156" spans="2:14" x14ac:dyDescent="0.25">
      <c r="B9156" s="46"/>
      <c r="G9156" s="60"/>
      <c r="H9156" s="46"/>
      <c r="I9156" s="46"/>
      <c r="N9156" s="60"/>
    </row>
    <row r="9157" spans="2:14" x14ac:dyDescent="0.25">
      <c r="B9157" s="46"/>
      <c r="G9157" s="60"/>
      <c r="H9157" s="46"/>
      <c r="I9157" s="46"/>
      <c r="N9157" s="60"/>
    </row>
    <row r="9158" spans="2:14" x14ac:dyDescent="0.25">
      <c r="B9158" s="46"/>
      <c r="G9158" s="60"/>
      <c r="H9158" s="46"/>
      <c r="I9158" s="46"/>
      <c r="N9158" s="60"/>
    </row>
    <row r="9159" spans="2:14" x14ac:dyDescent="0.25">
      <c r="B9159" s="46"/>
      <c r="G9159" s="60"/>
      <c r="H9159" s="46"/>
      <c r="I9159" s="46"/>
      <c r="N9159" s="60"/>
    </row>
    <row r="9160" spans="2:14" x14ac:dyDescent="0.25">
      <c r="B9160" s="46"/>
      <c r="G9160" s="60"/>
      <c r="H9160" s="46"/>
      <c r="I9160" s="46"/>
      <c r="N9160" s="60"/>
    </row>
    <row r="9161" spans="2:14" x14ac:dyDescent="0.25">
      <c r="B9161" s="46"/>
      <c r="G9161" s="60"/>
      <c r="H9161" s="46"/>
      <c r="I9161" s="46"/>
      <c r="N9161" s="60"/>
    </row>
    <row r="9162" spans="2:14" x14ac:dyDescent="0.25">
      <c r="B9162" s="46"/>
      <c r="G9162" s="60"/>
      <c r="H9162" s="46"/>
      <c r="I9162" s="46"/>
      <c r="N9162" s="60"/>
    </row>
    <row r="9163" spans="2:14" x14ac:dyDescent="0.25">
      <c r="B9163" s="46"/>
      <c r="G9163" s="60"/>
      <c r="H9163" s="46"/>
      <c r="I9163" s="46"/>
      <c r="N9163" s="60"/>
    </row>
    <row r="9164" spans="2:14" x14ac:dyDescent="0.25">
      <c r="B9164" s="46"/>
      <c r="G9164" s="60"/>
      <c r="H9164" s="46"/>
      <c r="I9164" s="46"/>
      <c r="N9164" s="60"/>
    </row>
    <row r="9165" spans="2:14" x14ac:dyDescent="0.25">
      <c r="B9165" s="46"/>
      <c r="G9165" s="60"/>
      <c r="H9165" s="46"/>
      <c r="I9165" s="46"/>
      <c r="N9165" s="60"/>
    </row>
    <row r="9166" spans="2:14" x14ac:dyDescent="0.25">
      <c r="B9166" s="46"/>
      <c r="G9166" s="60"/>
      <c r="H9166" s="46"/>
      <c r="I9166" s="46"/>
      <c r="N9166" s="60"/>
    </row>
    <row r="9167" spans="2:14" x14ac:dyDescent="0.25">
      <c r="B9167" s="46"/>
      <c r="G9167" s="60"/>
      <c r="H9167" s="46"/>
      <c r="I9167" s="46"/>
      <c r="N9167" s="60"/>
    </row>
    <row r="9168" spans="2:14" x14ac:dyDescent="0.25">
      <c r="B9168" s="46"/>
      <c r="G9168" s="60"/>
      <c r="H9168" s="46"/>
      <c r="I9168" s="46"/>
      <c r="N9168" s="60"/>
    </row>
    <row r="9169" spans="2:14" x14ac:dyDescent="0.25">
      <c r="B9169" s="46"/>
      <c r="G9169" s="60"/>
      <c r="H9169" s="46"/>
      <c r="I9169" s="46"/>
      <c r="N9169" s="60"/>
    </row>
    <row r="9170" spans="2:14" x14ac:dyDescent="0.25">
      <c r="B9170" s="46"/>
      <c r="G9170" s="60"/>
      <c r="H9170" s="46"/>
      <c r="I9170" s="46"/>
      <c r="N9170" s="60"/>
    </row>
    <row r="9171" spans="2:14" x14ac:dyDescent="0.25">
      <c r="B9171" s="46"/>
      <c r="G9171" s="60"/>
      <c r="H9171" s="46"/>
      <c r="I9171" s="46"/>
      <c r="N9171" s="60"/>
    </row>
    <row r="9172" spans="2:14" x14ac:dyDescent="0.25">
      <c r="B9172" s="46"/>
      <c r="G9172" s="60"/>
      <c r="H9172" s="46"/>
      <c r="I9172" s="46"/>
      <c r="N9172" s="60"/>
    </row>
    <row r="9173" spans="2:14" x14ac:dyDescent="0.25">
      <c r="B9173" s="46"/>
      <c r="G9173" s="60"/>
      <c r="H9173" s="46"/>
      <c r="I9173" s="46"/>
      <c r="N9173" s="60"/>
    </row>
    <row r="9174" spans="2:14" x14ac:dyDescent="0.25">
      <c r="B9174" s="46"/>
      <c r="G9174" s="60"/>
      <c r="H9174" s="46"/>
      <c r="I9174" s="46"/>
      <c r="N9174" s="60"/>
    </row>
    <row r="9175" spans="2:14" x14ac:dyDescent="0.25">
      <c r="B9175" s="46"/>
      <c r="G9175" s="60"/>
      <c r="H9175" s="46"/>
      <c r="I9175" s="46"/>
      <c r="N9175" s="60"/>
    </row>
    <row r="9176" spans="2:14" x14ac:dyDescent="0.25">
      <c r="B9176" s="46"/>
      <c r="G9176" s="60"/>
      <c r="H9176" s="46"/>
      <c r="I9176" s="46"/>
      <c r="N9176" s="60"/>
    </row>
    <row r="9177" spans="2:14" x14ac:dyDescent="0.25">
      <c r="B9177" s="46"/>
      <c r="G9177" s="60"/>
      <c r="H9177" s="46"/>
      <c r="I9177" s="46"/>
      <c r="N9177" s="60"/>
    </row>
    <row r="9178" spans="2:14" x14ac:dyDescent="0.25">
      <c r="B9178" s="46"/>
      <c r="G9178" s="60"/>
      <c r="H9178" s="46"/>
      <c r="I9178" s="46"/>
      <c r="N9178" s="60"/>
    </row>
    <row r="9179" spans="2:14" x14ac:dyDescent="0.25">
      <c r="B9179" s="46"/>
      <c r="G9179" s="60"/>
      <c r="H9179" s="46"/>
      <c r="I9179" s="46"/>
      <c r="N9179" s="60"/>
    </row>
    <row r="9180" spans="2:14" x14ac:dyDescent="0.25">
      <c r="B9180" s="46"/>
      <c r="G9180" s="60"/>
      <c r="H9180" s="46"/>
      <c r="I9180" s="46"/>
      <c r="N9180" s="60"/>
    </row>
    <row r="9181" spans="2:14" x14ac:dyDescent="0.25">
      <c r="B9181" s="46"/>
      <c r="G9181" s="60"/>
      <c r="H9181" s="46"/>
      <c r="I9181" s="46"/>
      <c r="N9181" s="60"/>
    </row>
    <row r="9182" spans="2:14" x14ac:dyDescent="0.25">
      <c r="B9182" s="46"/>
      <c r="G9182" s="60"/>
      <c r="H9182" s="46"/>
      <c r="I9182" s="46"/>
      <c r="N9182" s="60"/>
    </row>
    <row r="9183" spans="2:14" x14ac:dyDescent="0.25">
      <c r="B9183" s="46"/>
      <c r="G9183" s="60"/>
      <c r="H9183" s="46"/>
      <c r="I9183" s="46"/>
      <c r="N9183" s="60"/>
    </row>
    <row r="9184" spans="2:14" x14ac:dyDescent="0.25">
      <c r="B9184" s="46"/>
      <c r="G9184" s="60"/>
      <c r="H9184" s="46"/>
      <c r="I9184" s="46"/>
      <c r="N9184" s="60"/>
    </row>
    <row r="9185" spans="2:14" x14ac:dyDescent="0.25">
      <c r="B9185" s="46"/>
      <c r="G9185" s="60"/>
      <c r="H9185" s="46"/>
      <c r="I9185" s="46"/>
      <c r="N9185" s="60"/>
    </row>
    <row r="9186" spans="2:14" x14ac:dyDescent="0.25">
      <c r="B9186" s="46"/>
      <c r="G9186" s="60"/>
      <c r="H9186" s="46"/>
      <c r="I9186" s="46"/>
      <c r="N9186" s="60"/>
    </row>
    <row r="9187" spans="2:14" x14ac:dyDescent="0.25">
      <c r="B9187" s="46"/>
      <c r="G9187" s="60"/>
      <c r="H9187" s="46"/>
      <c r="I9187" s="46"/>
      <c r="N9187" s="60"/>
    </row>
    <row r="9188" spans="2:14" x14ac:dyDescent="0.25">
      <c r="B9188" s="46"/>
      <c r="G9188" s="60"/>
      <c r="H9188" s="46"/>
      <c r="I9188" s="46"/>
      <c r="N9188" s="60"/>
    </row>
    <row r="9189" spans="2:14" x14ac:dyDescent="0.25">
      <c r="B9189" s="46"/>
      <c r="G9189" s="60"/>
      <c r="H9189" s="46"/>
      <c r="I9189" s="46"/>
      <c r="N9189" s="60"/>
    </row>
    <row r="9190" spans="2:14" x14ac:dyDescent="0.25">
      <c r="B9190" s="46"/>
      <c r="G9190" s="60"/>
      <c r="H9190" s="46"/>
      <c r="I9190" s="46"/>
      <c r="N9190" s="60"/>
    </row>
    <row r="9191" spans="2:14" x14ac:dyDescent="0.25">
      <c r="B9191" s="46"/>
      <c r="G9191" s="60"/>
      <c r="H9191" s="46"/>
      <c r="I9191" s="46"/>
      <c r="N9191" s="60"/>
    </row>
    <row r="9192" spans="2:14" x14ac:dyDescent="0.25">
      <c r="B9192" s="46"/>
      <c r="G9192" s="60"/>
      <c r="H9192" s="46"/>
      <c r="I9192" s="46"/>
      <c r="N9192" s="60"/>
    </row>
    <row r="9193" spans="2:14" x14ac:dyDescent="0.25">
      <c r="B9193" s="46"/>
      <c r="G9193" s="60"/>
      <c r="H9193" s="46"/>
      <c r="I9193" s="46"/>
      <c r="N9193" s="60"/>
    </row>
    <row r="9194" spans="2:14" x14ac:dyDescent="0.25">
      <c r="B9194" s="46"/>
      <c r="G9194" s="60"/>
      <c r="H9194" s="46"/>
      <c r="I9194" s="46"/>
      <c r="N9194" s="60"/>
    </row>
    <row r="9195" spans="2:14" x14ac:dyDescent="0.25">
      <c r="B9195" s="46"/>
      <c r="G9195" s="60"/>
      <c r="H9195" s="46"/>
      <c r="I9195" s="46"/>
      <c r="N9195" s="60"/>
    </row>
    <row r="9196" spans="2:14" x14ac:dyDescent="0.25">
      <c r="B9196" s="46"/>
      <c r="G9196" s="60"/>
      <c r="H9196" s="46"/>
      <c r="I9196" s="46"/>
      <c r="N9196" s="60"/>
    </row>
    <row r="9197" spans="2:14" x14ac:dyDescent="0.25">
      <c r="B9197" s="46"/>
      <c r="G9197" s="60"/>
      <c r="H9197" s="46"/>
      <c r="I9197" s="46"/>
      <c r="N9197" s="60"/>
    </row>
    <row r="9198" spans="2:14" x14ac:dyDescent="0.25">
      <c r="B9198" s="46"/>
      <c r="G9198" s="60"/>
      <c r="H9198" s="46"/>
      <c r="I9198" s="46"/>
      <c r="N9198" s="60"/>
    </row>
    <row r="9199" spans="2:14" x14ac:dyDescent="0.25">
      <c r="B9199" s="46"/>
      <c r="G9199" s="60"/>
      <c r="H9199" s="46"/>
      <c r="I9199" s="46"/>
      <c r="N9199" s="60"/>
    </row>
    <row r="9200" spans="2:14" x14ac:dyDescent="0.25">
      <c r="B9200" s="46"/>
      <c r="G9200" s="60"/>
      <c r="H9200" s="46"/>
      <c r="I9200" s="46"/>
      <c r="N9200" s="60"/>
    </row>
    <row r="9201" spans="2:14" x14ac:dyDescent="0.25">
      <c r="B9201" s="46"/>
      <c r="G9201" s="60"/>
      <c r="H9201" s="46"/>
      <c r="I9201" s="46"/>
      <c r="N9201" s="60"/>
    </row>
    <row r="9202" spans="2:14" x14ac:dyDescent="0.25">
      <c r="B9202" s="46"/>
      <c r="G9202" s="60"/>
      <c r="H9202" s="46"/>
      <c r="I9202" s="46"/>
      <c r="N9202" s="60"/>
    </row>
    <row r="9203" spans="2:14" x14ac:dyDescent="0.25">
      <c r="B9203" s="46"/>
      <c r="G9203" s="60"/>
      <c r="H9203" s="46"/>
      <c r="I9203" s="46"/>
      <c r="N9203" s="60"/>
    </row>
    <row r="9204" spans="2:14" x14ac:dyDescent="0.25">
      <c r="B9204" s="46"/>
      <c r="G9204" s="60"/>
      <c r="H9204" s="46"/>
      <c r="I9204" s="46"/>
      <c r="N9204" s="60"/>
    </row>
    <row r="9205" spans="2:14" x14ac:dyDescent="0.25">
      <c r="B9205" s="46"/>
      <c r="G9205" s="60"/>
      <c r="H9205" s="46"/>
      <c r="I9205" s="46"/>
      <c r="N9205" s="60"/>
    </row>
    <row r="9206" spans="2:14" x14ac:dyDescent="0.25">
      <c r="B9206" s="46"/>
      <c r="G9206" s="60"/>
      <c r="H9206" s="46"/>
      <c r="I9206" s="46"/>
      <c r="N9206" s="60"/>
    </row>
    <row r="9207" spans="2:14" x14ac:dyDescent="0.25">
      <c r="B9207" s="46"/>
      <c r="G9207" s="60"/>
      <c r="H9207" s="46"/>
      <c r="I9207" s="46"/>
      <c r="N9207" s="60"/>
    </row>
    <row r="9208" spans="2:14" x14ac:dyDescent="0.25">
      <c r="B9208" s="46"/>
      <c r="G9208" s="60"/>
      <c r="H9208" s="46"/>
      <c r="I9208" s="46"/>
      <c r="N9208" s="60"/>
    </row>
    <row r="9209" spans="2:14" x14ac:dyDescent="0.25">
      <c r="B9209" s="46"/>
      <c r="G9209" s="60"/>
      <c r="H9209" s="46"/>
      <c r="I9209" s="46"/>
      <c r="N9209" s="60"/>
    </row>
    <row r="9210" spans="2:14" x14ac:dyDescent="0.25">
      <c r="B9210" s="46"/>
      <c r="G9210" s="60"/>
      <c r="H9210" s="46"/>
      <c r="I9210" s="46"/>
      <c r="N9210" s="60"/>
    </row>
    <row r="9211" spans="2:14" x14ac:dyDescent="0.25">
      <c r="B9211" s="46"/>
      <c r="G9211" s="60"/>
      <c r="H9211" s="46"/>
      <c r="I9211" s="46"/>
      <c r="N9211" s="60"/>
    </row>
    <row r="9212" spans="2:14" x14ac:dyDescent="0.25">
      <c r="B9212" s="46"/>
      <c r="G9212" s="60"/>
      <c r="H9212" s="46"/>
      <c r="I9212" s="46"/>
      <c r="N9212" s="60"/>
    </row>
    <row r="9213" spans="2:14" x14ac:dyDescent="0.25">
      <c r="B9213" s="46"/>
      <c r="G9213" s="60"/>
      <c r="H9213" s="46"/>
      <c r="I9213" s="46"/>
      <c r="N9213" s="60"/>
    </row>
    <row r="9214" spans="2:14" x14ac:dyDescent="0.25">
      <c r="B9214" s="46"/>
      <c r="G9214" s="60"/>
      <c r="H9214" s="46"/>
      <c r="I9214" s="46"/>
      <c r="N9214" s="60"/>
    </row>
    <row r="9215" spans="2:14" x14ac:dyDescent="0.25">
      <c r="B9215" s="46"/>
      <c r="G9215" s="60"/>
      <c r="H9215" s="46"/>
      <c r="I9215" s="46"/>
      <c r="N9215" s="60"/>
    </row>
    <row r="9216" spans="2:14" x14ac:dyDescent="0.25">
      <c r="B9216" s="46"/>
      <c r="G9216" s="60"/>
      <c r="H9216" s="46"/>
      <c r="I9216" s="46"/>
      <c r="N9216" s="60"/>
    </row>
    <row r="9217" spans="2:14" x14ac:dyDescent="0.25">
      <c r="B9217" s="46"/>
      <c r="G9217" s="60"/>
      <c r="H9217" s="46"/>
      <c r="I9217" s="46"/>
      <c r="N9217" s="60"/>
    </row>
    <row r="9218" spans="2:14" x14ac:dyDescent="0.25">
      <c r="B9218" s="46"/>
      <c r="G9218" s="60"/>
      <c r="H9218" s="46"/>
      <c r="I9218" s="46"/>
      <c r="N9218" s="60"/>
    </row>
    <row r="9219" spans="2:14" x14ac:dyDescent="0.25">
      <c r="B9219" s="46"/>
      <c r="G9219" s="60"/>
      <c r="H9219" s="46"/>
      <c r="I9219" s="46"/>
      <c r="N9219" s="60"/>
    </row>
    <row r="9220" spans="2:14" x14ac:dyDescent="0.25">
      <c r="B9220" s="46"/>
      <c r="G9220" s="60"/>
      <c r="H9220" s="46"/>
      <c r="I9220" s="46"/>
      <c r="N9220" s="60"/>
    </row>
    <row r="9221" spans="2:14" x14ac:dyDescent="0.25">
      <c r="B9221" s="46"/>
      <c r="G9221" s="60"/>
      <c r="H9221" s="46"/>
      <c r="I9221" s="46"/>
      <c r="N9221" s="60"/>
    </row>
    <row r="9222" spans="2:14" x14ac:dyDescent="0.25">
      <c r="B9222" s="46"/>
      <c r="G9222" s="60"/>
      <c r="H9222" s="46"/>
      <c r="I9222" s="46"/>
      <c r="N9222" s="60"/>
    </row>
    <row r="9223" spans="2:14" x14ac:dyDescent="0.25">
      <c r="B9223" s="46"/>
      <c r="G9223" s="60"/>
      <c r="H9223" s="46"/>
      <c r="I9223" s="46"/>
      <c r="N9223" s="60"/>
    </row>
    <row r="9224" spans="2:14" x14ac:dyDescent="0.25">
      <c r="B9224" s="46"/>
      <c r="G9224" s="60"/>
      <c r="H9224" s="46"/>
      <c r="I9224" s="46"/>
      <c r="N9224" s="60"/>
    </row>
    <row r="9225" spans="2:14" x14ac:dyDescent="0.25">
      <c r="B9225" s="46"/>
      <c r="G9225" s="60"/>
      <c r="H9225" s="46"/>
      <c r="I9225" s="46"/>
      <c r="N9225" s="60"/>
    </row>
    <row r="9226" spans="2:14" x14ac:dyDescent="0.25">
      <c r="B9226" s="46"/>
      <c r="G9226" s="60"/>
      <c r="H9226" s="46"/>
      <c r="I9226" s="46"/>
      <c r="N9226" s="60"/>
    </row>
    <row r="9227" spans="2:14" x14ac:dyDescent="0.25">
      <c r="B9227" s="46"/>
      <c r="G9227" s="60"/>
      <c r="H9227" s="46"/>
      <c r="I9227" s="46"/>
      <c r="N9227" s="60"/>
    </row>
    <row r="9228" spans="2:14" x14ac:dyDescent="0.25">
      <c r="B9228" s="46"/>
      <c r="G9228" s="60"/>
      <c r="H9228" s="46"/>
      <c r="I9228" s="46"/>
      <c r="N9228" s="60"/>
    </row>
    <row r="9229" spans="2:14" x14ac:dyDescent="0.25">
      <c r="B9229" s="46"/>
      <c r="G9229" s="60"/>
      <c r="H9229" s="46"/>
      <c r="I9229" s="46"/>
      <c r="N9229" s="60"/>
    </row>
    <row r="9230" spans="2:14" x14ac:dyDescent="0.25">
      <c r="B9230" s="46"/>
      <c r="G9230" s="60"/>
      <c r="H9230" s="46"/>
      <c r="I9230" s="46"/>
      <c r="N9230" s="60"/>
    </row>
    <row r="9231" spans="2:14" x14ac:dyDescent="0.25">
      <c r="B9231" s="46"/>
      <c r="G9231" s="60"/>
      <c r="H9231" s="46"/>
      <c r="I9231" s="46"/>
      <c r="N9231" s="60"/>
    </row>
    <row r="9232" spans="2:14" x14ac:dyDescent="0.25">
      <c r="B9232" s="46"/>
      <c r="G9232" s="60"/>
      <c r="H9232" s="46"/>
      <c r="I9232" s="46"/>
      <c r="N9232" s="60"/>
    </row>
    <row r="9233" spans="2:14" x14ac:dyDescent="0.25">
      <c r="B9233" s="46"/>
      <c r="G9233" s="60"/>
      <c r="H9233" s="46"/>
      <c r="I9233" s="46"/>
      <c r="N9233" s="60"/>
    </row>
    <row r="9234" spans="2:14" x14ac:dyDescent="0.25">
      <c r="B9234" s="46"/>
      <c r="G9234" s="60"/>
      <c r="H9234" s="46"/>
      <c r="I9234" s="46"/>
      <c r="N9234" s="60"/>
    </row>
    <row r="9235" spans="2:14" x14ac:dyDescent="0.25">
      <c r="B9235" s="46"/>
      <c r="G9235" s="60"/>
      <c r="H9235" s="46"/>
      <c r="I9235" s="46"/>
      <c r="N9235" s="60"/>
    </row>
    <row r="9236" spans="2:14" x14ac:dyDescent="0.25">
      <c r="B9236" s="46"/>
      <c r="G9236" s="60"/>
      <c r="H9236" s="46"/>
      <c r="I9236" s="46"/>
      <c r="N9236" s="60"/>
    </row>
    <row r="9237" spans="2:14" x14ac:dyDescent="0.25">
      <c r="B9237" s="46"/>
      <c r="G9237" s="60"/>
      <c r="H9237" s="46"/>
      <c r="I9237" s="46"/>
      <c r="N9237" s="60"/>
    </row>
    <row r="9238" spans="2:14" x14ac:dyDescent="0.25">
      <c r="B9238" s="46"/>
      <c r="G9238" s="60"/>
      <c r="H9238" s="46"/>
      <c r="I9238" s="46"/>
      <c r="N9238" s="60"/>
    </row>
    <row r="9239" spans="2:14" x14ac:dyDescent="0.25">
      <c r="B9239" s="46"/>
      <c r="G9239" s="60"/>
      <c r="H9239" s="46"/>
      <c r="I9239" s="46"/>
      <c r="N9239" s="60"/>
    </row>
    <row r="9240" spans="2:14" x14ac:dyDescent="0.25">
      <c r="B9240" s="46"/>
      <c r="G9240" s="60"/>
      <c r="H9240" s="46"/>
      <c r="I9240" s="46"/>
      <c r="N9240" s="60"/>
    </row>
    <row r="9241" spans="2:14" x14ac:dyDescent="0.25">
      <c r="B9241" s="46"/>
      <c r="G9241" s="60"/>
      <c r="H9241" s="46"/>
      <c r="I9241" s="46"/>
      <c r="N9241" s="60"/>
    </row>
    <row r="9242" spans="2:14" x14ac:dyDescent="0.25">
      <c r="B9242" s="46"/>
      <c r="G9242" s="60"/>
      <c r="H9242" s="46"/>
      <c r="I9242" s="46"/>
      <c r="N9242" s="60"/>
    </row>
    <row r="9243" spans="2:14" x14ac:dyDescent="0.25">
      <c r="B9243" s="46"/>
      <c r="G9243" s="60"/>
      <c r="H9243" s="46"/>
      <c r="I9243" s="46"/>
      <c r="N9243" s="60"/>
    </row>
    <row r="9244" spans="2:14" x14ac:dyDescent="0.25">
      <c r="B9244" s="46"/>
      <c r="G9244" s="60"/>
      <c r="H9244" s="46"/>
      <c r="I9244" s="46"/>
      <c r="N9244" s="60"/>
    </row>
    <row r="9245" spans="2:14" x14ac:dyDescent="0.25">
      <c r="B9245" s="46"/>
      <c r="G9245" s="60"/>
      <c r="H9245" s="46"/>
      <c r="I9245" s="46"/>
      <c r="N9245" s="60"/>
    </row>
    <row r="9246" spans="2:14" x14ac:dyDescent="0.25">
      <c r="B9246" s="46"/>
      <c r="G9246" s="60"/>
      <c r="H9246" s="46"/>
      <c r="I9246" s="46"/>
      <c r="N9246" s="60"/>
    </row>
    <row r="9247" spans="2:14" x14ac:dyDescent="0.25">
      <c r="B9247" s="46"/>
      <c r="G9247" s="60"/>
      <c r="H9247" s="46"/>
      <c r="I9247" s="46"/>
      <c r="N9247" s="60"/>
    </row>
    <row r="9248" spans="2:14" x14ac:dyDescent="0.25">
      <c r="B9248" s="46"/>
      <c r="G9248" s="60"/>
      <c r="H9248" s="46"/>
      <c r="I9248" s="46"/>
      <c r="N9248" s="60"/>
    </row>
    <row r="9249" spans="2:14" x14ac:dyDescent="0.25">
      <c r="B9249" s="46"/>
      <c r="G9249" s="60"/>
      <c r="H9249" s="46"/>
      <c r="I9249" s="46"/>
      <c r="N9249" s="60"/>
    </row>
    <row r="9250" spans="2:14" x14ac:dyDescent="0.25">
      <c r="B9250" s="46"/>
      <c r="G9250" s="60"/>
      <c r="H9250" s="46"/>
      <c r="I9250" s="46"/>
      <c r="N9250" s="60"/>
    </row>
    <row r="9251" spans="2:14" x14ac:dyDescent="0.25">
      <c r="B9251" s="46"/>
      <c r="G9251" s="60"/>
      <c r="H9251" s="46"/>
      <c r="I9251" s="46"/>
      <c r="N9251" s="60"/>
    </row>
    <row r="9252" spans="2:14" x14ac:dyDescent="0.25">
      <c r="B9252" s="46"/>
      <c r="G9252" s="60"/>
      <c r="H9252" s="46"/>
      <c r="I9252" s="46"/>
      <c r="N9252" s="60"/>
    </row>
    <row r="9253" spans="2:14" x14ac:dyDescent="0.25">
      <c r="B9253" s="46"/>
      <c r="G9253" s="60"/>
      <c r="H9253" s="46"/>
      <c r="I9253" s="46"/>
      <c r="N9253" s="60"/>
    </row>
    <row r="9254" spans="2:14" x14ac:dyDescent="0.25">
      <c r="B9254" s="46"/>
      <c r="G9254" s="60"/>
      <c r="H9254" s="46"/>
      <c r="I9254" s="46"/>
      <c r="N9254" s="60"/>
    </row>
    <row r="9255" spans="2:14" x14ac:dyDescent="0.25">
      <c r="B9255" s="46"/>
      <c r="G9255" s="60"/>
      <c r="H9255" s="46"/>
      <c r="I9255" s="46"/>
      <c r="N9255" s="60"/>
    </row>
    <row r="9256" spans="2:14" x14ac:dyDescent="0.25">
      <c r="B9256" s="46"/>
      <c r="G9256" s="60"/>
      <c r="H9256" s="46"/>
      <c r="I9256" s="46"/>
      <c r="N9256" s="60"/>
    </row>
    <row r="9257" spans="2:14" x14ac:dyDescent="0.25">
      <c r="B9257" s="46"/>
      <c r="G9257" s="60"/>
      <c r="H9257" s="46"/>
      <c r="I9257" s="46"/>
      <c r="N9257" s="60"/>
    </row>
    <row r="9258" spans="2:14" x14ac:dyDescent="0.25">
      <c r="B9258" s="46"/>
      <c r="G9258" s="60"/>
      <c r="H9258" s="46"/>
      <c r="I9258" s="46"/>
      <c r="N9258" s="60"/>
    </row>
    <row r="9259" spans="2:14" x14ac:dyDescent="0.25">
      <c r="B9259" s="46"/>
      <c r="G9259" s="60"/>
      <c r="H9259" s="46"/>
      <c r="I9259" s="46"/>
      <c r="N9259" s="60"/>
    </row>
    <row r="9260" spans="2:14" x14ac:dyDescent="0.25">
      <c r="B9260" s="46"/>
      <c r="G9260" s="60"/>
      <c r="H9260" s="46"/>
      <c r="I9260" s="46"/>
      <c r="N9260" s="60"/>
    </row>
    <row r="9261" spans="2:14" x14ac:dyDescent="0.25">
      <c r="B9261" s="46"/>
      <c r="G9261" s="60"/>
      <c r="H9261" s="46"/>
      <c r="I9261" s="46"/>
      <c r="N9261" s="60"/>
    </row>
    <row r="9262" spans="2:14" x14ac:dyDescent="0.25">
      <c r="B9262" s="46"/>
      <c r="G9262" s="60"/>
      <c r="H9262" s="46"/>
      <c r="I9262" s="46"/>
      <c r="N9262" s="60"/>
    </row>
    <row r="9263" spans="2:14" x14ac:dyDescent="0.25">
      <c r="B9263" s="46"/>
      <c r="G9263" s="60"/>
      <c r="H9263" s="46"/>
      <c r="I9263" s="46"/>
      <c r="N9263" s="60"/>
    </row>
    <row r="9264" spans="2:14" x14ac:dyDescent="0.25">
      <c r="B9264" s="46"/>
      <c r="G9264" s="60"/>
      <c r="H9264" s="46"/>
      <c r="I9264" s="46"/>
      <c r="N9264" s="60"/>
    </row>
    <row r="9265" spans="2:14" x14ac:dyDescent="0.25">
      <c r="B9265" s="46"/>
      <c r="G9265" s="60"/>
      <c r="H9265" s="46"/>
      <c r="I9265" s="46"/>
      <c r="N9265" s="60"/>
    </row>
    <row r="9266" spans="2:14" x14ac:dyDescent="0.25">
      <c r="B9266" s="46"/>
      <c r="G9266" s="60"/>
      <c r="H9266" s="46"/>
      <c r="I9266" s="46"/>
      <c r="N9266" s="60"/>
    </row>
    <row r="9267" spans="2:14" x14ac:dyDescent="0.25">
      <c r="B9267" s="46"/>
      <c r="G9267" s="60"/>
      <c r="H9267" s="46"/>
      <c r="I9267" s="46"/>
      <c r="N9267" s="60"/>
    </row>
    <row r="9268" spans="2:14" x14ac:dyDescent="0.25">
      <c r="B9268" s="46"/>
      <c r="G9268" s="60"/>
      <c r="H9268" s="46"/>
      <c r="I9268" s="46"/>
      <c r="N9268" s="60"/>
    </row>
    <row r="9269" spans="2:14" x14ac:dyDescent="0.25">
      <c r="B9269" s="46"/>
      <c r="G9269" s="60"/>
      <c r="H9269" s="46"/>
      <c r="I9269" s="46"/>
      <c r="N9269" s="60"/>
    </row>
    <row r="9270" spans="2:14" x14ac:dyDescent="0.25">
      <c r="B9270" s="46"/>
      <c r="G9270" s="60"/>
      <c r="H9270" s="46"/>
      <c r="I9270" s="46"/>
      <c r="N9270" s="60"/>
    </row>
    <row r="9271" spans="2:14" x14ac:dyDescent="0.25">
      <c r="B9271" s="46"/>
      <c r="G9271" s="60"/>
      <c r="H9271" s="46"/>
      <c r="I9271" s="46"/>
      <c r="N9271" s="60"/>
    </row>
    <row r="9272" spans="2:14" x14ac:dyDescent="0.25">
      <c r="B9272" s="46"/>
      <c r="G9272" s="60"/>
      <c r="H9272" s="46"/>
      <c r="I9272" s="46"/>
      <c r="N9272" s="60"/>
    </row>
    <row r="9273" spans="2:14" x14ac:dyDescent="0.25">
      <c r="B9273" s="46"/>
      <c r="G9273" s="60"/>
      <c r="H9273" s="46"/>
      <c r="I9273" s="46"/>
      <c r="N9273" s="60"/>
    </row>
    <row r="9274" spans="2:14" x14ac:dyDescent="0.25">
      <c r="B9274" s="46"/>
      <c r="G9274" s="60"/>
      <c r="H9274" s="46"/>
      <c r="I9274" s="46"/>
      <c r="N9274" s="60"/>
    </row>
    <row r="9275" spans="2:14" x14ac:dyDescent="0.25">
      <c r="B9275" s="46"/>
      <c r="G9275" s="60"/>
      <c r="H9275" s="46"/>
      <c r="I9275" s="46"/>
      <c r="N9275" s="60"/>
    </row>
    <row r="9276" spans="2:14" x14ac:dyDescent="0.25">
      <c r="B9276" s="46"/>
      <c r="G9276" s="60"/>
      <c r="H9276" s="46"/>
      <c r="I9276" s="46"/>
      <c r="N9276" s="60"/>
    </row>
    <row r="9277" spans="2:14" x14ac:dyDescent="0.25">
      <c r="B9277" s="46"/>
      <c r="G9277" s="60"/>
      <c r="H9277" s="46"/>
      <c r="I9277" s="46"/>
      <c r="N9277" s="60"/>
    </row>
    <row r="9278" spans="2:14" x14ac:dyDescent="0.25">
      <c r="B9278" s="46"/>
      <c r="G9278" s="60"/>
      <c r="H9278" s="46"/>
      <c r="I9278" s="46"/>
      <c r="N9278" s="60"/>
    </row>
    <row r="9279" spans="2:14" x14ac:dyDescent="0.25">
      <c r="B9279" s="46"/>
      <c r="G9279" s="60"/>
      <c r="H9279" s="46"/>
      <c r="I9279" s="46"/>
      <c r="N9279" s="60"/>
    </row>
    <row r="9280" spans="2:14" x14ac:dyDescent="0.25">
      <c r="B9280" s="46"/>
      <c r="G9280" s="60"/>
      <c r="H9280" s="46"/>
      <c r="I9280" s="46"/>
      <c r="N9280" s="60"/>
    </row>
    <row r="9281" spans="2:14" x14ac:dyDescent="0.25">
      <c r="B9281" s="46"/>
      <c r="G9281" s="60"/>
      <c r="H9281" s="46"/>
      <c r="I9281" s="46"/>
      <c r="N9281" s="60"/>
    </row>
    <row r="9282" spans="2:14" x14ac:dyDescent="0.25">
      <c r="B9282" s="46"/>
      <c r="G9282" s="60"/>
      <c r="H9282" s="46"/>
      <c r="I9282" s="46"/>
      <c r="N9282" s="60"/>
    </row>
    <row r="9283" spans="2:14" x14ac:dyDescent="0.25">
      <c r="B9283" s="46"/>
      <c r="G9283" s="60"/>
      <c r="H9283" s="46"/>
      <c r="I9283" s="46"/>
      <c r="N9283" s="60"/>
    </row>
    <row r="9284" spans="2:14" x14ac:dyDescent="0.25">
      <c r="B9284" s="46"/>
      <c r="G9284" s="60"/>
      <c r="H9284" s="46"/>
      <c r="I9284" s="46"/>
      <c r="N9284" s="60"/>
    </row>
    <row r="9285" spans="2:14" x14ac:dyDescent="0.25">
      <c r="B9285" s="46"/>
      <c r="G9285" s="60"/>
      <c r="H9285" s="46"/>
      <c r="I9285" s="46"/>
      <c r="N9285" s="60"/>
    </row>
    <row r="9286" spans="2:14" x14ac:dyDescent="0.25">
      <c r="B9286" s="46"/>
      <c r="G9286" s="60"/>
      <c r="H9286" s="46"/>
      <c r="I9286" s="46"/>
      <c r="N9286" s="60"/>
    </row>
    <row r="9287" spans="2:14" x14ac:dyDescent="0.25">
      <c r="B9287" s="46"/>
      <c r="G9287" s="60"/>
      <c r="H9287" s="46"/>
      <c r="I9287" s="46"/>
      <c r="N9287" s="60"/>
    </row>
    <row r="9288" spans="2:14" x14ac:dyDescent="0.25">
      <c r="B9288" s="46"/>
      <c r="G9288" s="60"/>
      <c r="H9288" s="46"/>
      <c r="I9288" s="46"/>
      <c r="N9288" s="60"/>
    </row>
    <row r="9289" spans="2:14" x14ac:dyDescent="0.25">
      <c r="B9289" s="46"/>
      <c r="G9289" s="60"/>
      <c r="H9289" s="46"/>
      <c r="I9289" s="46"/>
      <c r="N9289" s="60"/>
    </row>
    <row r="9290" spans="2:14" x14ac:dyDescent="0.25">
      <c r="B9290" s="46"/>
      <c r="G9290" s="60"/>
      <c r="H9290" s="46"/>
      <c r="I9290" s="46"/>
      <c r="N9290" s="60"/>
    </row>
    <row r="9291" spans="2:14" x14ac:dyDescent="0.25">
      <c r="B9291" s="46"/>
      <c r="G9291" s="60"/>
      <c r="H9291" s="46"/>
      <c r="I9291" s="46"/>
      <c r="N9291" s="60"/>
    </row>
    <row r="9292" spans="2:14" x14ac:dyDescent="0.25">
      <c r="B9292" s="46"/>
      <c r="G9292" s="60"/>
      <c r="H9292" s="46"/>
      <c r="I9292" s="46"/>
      <c r="N9292" s="60"/>
    </row>
    <row r="9293" spans="2:14" x14ac:dyDescent="0.25">
      <c r="B9293" s="46"/>
      <c r="G9293" s="60"/>
      <c r="H9293" s="46"/>
      <c r="I9293" s="46"/>
      <c r="N9293" s="60"/>
    </row>
    <row r="9294" spans="2:14" x14ac:dyDescent="0.25">
      <c r="B9294" s="46"/>
      <c r="G9294" s="60"/>
      <c r="H9294" s="46"/>
      <c r="I9294" s="46"/>
      <c r="N9294" s="60"/>
    </row>
    <row r="9295" spans="2:14" x14ac:dyDescent="0.25">
      <c r="B9295" s="46"/>
      <c r="G9295" s="60"/>
      <c r="H9295" s="46"/>
      <c r="I9295" s="46"/>
      <c r="N9295" s="60"/>
    </row>
    <row r="9296" spans="2:14" x14ac:dyDescent="0.25">
      <c r="B9296" s="46"/>
      <c r="G9296" s="60"/>
      <c r="H9296" s="46"/>
      <c r="I9296" s="46"/>
      <c r="N9296" s="60"/>
    </row>
    <row r="9297" spans="2:14" x14ac:dyDescent="0.25">
      <c r="B9297" s="46"/>
      <c r="G9297" s="60"/>
      <c r="H9297" s="46"/>
      <c r="I9297" s="46"/>
      <c r="N9297" s="60"/>
    </row>
    <row r="9298" spans="2:14" x14ac:dyDescent="0.25">
      <c r="B9298" s="46"/>
      <c r="G9298" s="60"/>
      <c r="H9298" s="46"/>
      <c r="I9298" s="46"/>
      <c r="N9298" s="60"/>
    </row>
    <row r="9299" spans="2:14" x14ac:dyDescent="0.25">
      <c r="B9299" s="46"/>
      <c r="G9299" s="60"/>
      <c r="H9299" s="46"/>
      <c r="I9299" s="46"/>
      <c r="N9299" s="60"/>
    </row>
    <row r="9300" spans="2:14" x14ac:dyDescent="0.25">
      <c r="B9300" s="46"/>
      <c r="G9300" s="60"/>
      <c r="H9300" s="46"/>
      <c r="I9300" s="46"/>
      <c r="N9300" s="60"/>
    </row>
    <row r="9301" spans="2:14" x14ac:dyDescent="0.25">
      <c r="B9301" s="46"/>
      <c r="G9301" s="60"/>
      <c r="H9301" s="46"/>
      <c r="I9301" s="46"/>
      <c r="N9301" s="60"/>
    </row>
    <row r="9302" spans="2:14" x14ac:dyDescent="0.25">
      <c r="B9302" s="46"/>
      <c r="G9302" s="60"/>
      <c r="H9302" s="46"/>
      <c r="I9302" s="46"/>
      <c r="N9302" s="60"/>
    </row>
    <row r="9303" spans="2:14" x14ac:dyDescent="0.25">
      <c r="B9303" s="46"/>
      <c r="G9303" s="60"/>
      <c r="H9303" s="46"/>
      <c r="I9303" s="46"/>
      <c r="N9303" s="60"/>
    </row>
    <row r="9304" spans="2:14" x14ac:dyDescent="0.25">
      <c r="B9304" s="46"/>
      <c r="G9304" s="60"/>
      <c r="H9304" s="46"/>
      <c r="I9304" s="46"/>
      <c r="N9304" s="60"/>
    </row>
    <row r="9305" spans="2:14" x14ac:dyDescent="0.25">
      <c r="B9305" s="46"/>
      <c r="G9305" s="60"/>
      <c r="H9305" s="46"/>
      <c r="I9305" s="46"/>
      <c r="N9305" s="60"/>
    </row>
    <row r="9306" spans="2:14" x14ac:dyDescent="0.25">
      <c r="B9306" s="46"/>
      <c r="G9306" s="60"/>
      <c r="H9306" s="46"/>
      <c r="I9306" s="46"/>
      <c r="N9306" s="60"/>
    </row>
    <row r="9307" spans="2:14" x14ac:dyDescent="0.25">
      <c r="B9307" s="46"/>
      <c r="G9307" s="60"/>
      <c r="H9307" s="46"/>
      <c r="I9307" s="46"/>
      <c r="N9307" s="60"/>
    </row>
    <row r="9308" spans="2:14" x14ac:dyDescent="0.25">
      <c r="B9308" s="46"/>
      <c r="G9308" s="60"/>
      <c r="H9308" s="46"/>
      <c r="I9308" s="46"/>
      <c r="N9308" s="60"/>
    </row>
    <row r="9309" spans="2:14" x14ac:dyDescent="0.25">
      <c r="B9309" s="46"/>
      <c r="G9309" s="60"/>
      <c r="H9309" s="46"/>
      <c r="I9309" s="46"/>
      <c r="N9309" s="60"/>
    </row>
    <row r="9310" spans="2:14" x14ac:dyDescent="0.25">
      <c r="B9310" s="46"/>
      <c r="G9310" s="60"/>
      <c r="H9310" s="46"/>
      <c r="I9310" s="46"/>
      <c r="N9310" s="60"/>
    </row>
    <row r="9311" spans="2:14" x14ac:dyDescent="0.25">
      <c r="B9311" s="46"/>
      <c r="G9311" s="60"/>
      <c r="H9311" s="46"/>
      <c r="I9311" s="46"/>
      <c r="N9311" s="60"/>
    </row>
    <row r="9312" spans="2:14" x14ac:dyDescent="0.25">
      <c r="B9312" s="46"/>
      <c r="G9312" s="60"/>
      <c r="H9312" s="46"/>
      <c r="I9312" s="46"/>
      <c r="N9312" s="60"/>
    </row>
    <row r="9313" spans="2:14" x14ac:dyDescent="0.25">
      <c r="B9313" s="46"/>
      <c r="G9313" s="60"/>
      <c r="H9313" s="46"/>
      <c r="I9313" s="46"/>
      <c r="N9313" s="60"/>
    </row>
    <row r="9314" spans="2:14" x14ac:dyDescent="0.25">
      <c r="B9314" s="46"/>
      <c r="G9314" s="60"/>
      <c r="H9314" s="46"/>
      <c r="I9314" s="46"/>
      <c r="N9314" s="60"/>
    </row>
    <row r="9315" spans="2:14" x14ac:dyDescent="0.25">
      <c r="B9315" s="46"/>
      <c r="G9315" s="60"/>
      <c r="H9315" s="46"/>
      <c r="I9315" s="46"/>
      <c r="N9315" s="60"/>
    </row>
    <row r="9316" spans="2:14" x14ac:dyDescent="0.25">
      <c r="B9316" s="46"/>
      <c r="G9316" s="60"/>
      <c r="H9316" s="46"/>
      <c r="I9316" s="46"/>
      <c r="N9316" s="60"/>
    </row>
    <row r="9317" spans="2:14" x14ac:dyDescent="0.25">
      <c r="B9317" s="46"/>
      <c r="G9317" s="60"/>
      <c r="H9317" s="46"/>
      <c r="I9317" s="46"/>
      <c r="N9317" s="60"/>
    </row>
    <row r="9318" spans="2:14" x14ac:dyDescent="0.25">
      <c r="B9318" s="46"/>
      <c r="G9318" s="60"/>
      <c r="H9318" s="46"/>
      <c r="I9318" s="46"/>
      <c r="N9318" s="60"/>
    </row>
    <row r="9319" spans="2:14" x14ac:dyDescent="0.25">
      <c r="B9319" s="46"/>
      <c r="G9319" s="60"/>
      <c r="H9319" s="46"/>
      <c r="I9319" s="46"/>
      <c r="N9319" s="60"/>
    </row>
    <row r="9320" spans="2:14" x14ac:dyDescent="0.25">
      <c r="B9320" s="46"/>
      <c r="G9320" s="60"/>
      <c r="H9320" s="46"/>
      <c r="I9320" s="46"/>
      <c r="N9320" s="60"/>
    </row>
    <row r="9321" spans="2:14" x14ac:dyDescent="0.25">
      <c r="B9321" s="46"/>
      <c r="G9321" s="60"/>
      <c r="H9321" s="46"/>
      <c r="I9321" s="46"/>
      <c r="N9321" s="60"/>
    </row>
    <row r="9322" spans="2:14" x14ac:dyDescent="0.25">
      <c r="B9322" s="46"/>
      <c r="G9322" s="60"/>
      <c r="H9322" s="46"/>
      <c r="I9322" s="46"/>
      <c r="N9322" s="60"/>
    </row>
    <row r="9323" spans="2:14" x14ac:dyDescent="0.25">
      <c r="B9323" s="46"/>
      <c r="G9323" s="60"/>
      <c r="H9323" s="46"/>
      <c r="I9323" s="46"/>
      <c r="N9323" s="60"/>
    </row>
    <row r="9324" spans="2:14" x14ac:dyDescent="0.25">
      <c r="B9324" s="46"/>
      <c r="G9324" s="60"/>
      <c r="H9324" s="46"/>
      <c r="I9324" s="46"/>
      <c r="N9324" s="60"/>
    </row>
    <row r="9325" spans="2:14" x14ac:dyDescent="0.25">
      <c r="B9325" s="46"/>
      <c r="G9325" s="60"/>
      <c r="H9325" s="46"/>
      <c r="I9325" s="46"/>
      <c r="N9325" s="60"/>
    </row>
    <row r="9326" spans="2:14" x14ac:dyDescent="0.25">
      <c r="B9326" s="46"/>
      <c r="G9326" s="60"/>
      <c r="H9326" s="46"/>
      <c r="I9326" s="46"/>
      <c r="N9326" s="60"/>
    </row>
    <row r="9327" spans="2:14" x14ac:dyDescent="0.25">
      <c r="B9327" s="46"/>
      <c r="G9327" s="60"/>
      <c r="H9327" s="46"/>
      <c r="I9327" s="46"/>
      <c r="N9327" s="60"/>
    </row>
    <row r="9328" spans="2:14" x14ac:dyDescent="0.25">
      <c r="B9328" s="46"/>
      <c r="G9328" s="60"/>
      <c r="H9328" s="46"/>
      <c r="I9328" s="46"/>
      <c r="N9328" s="60"/>
    </row>
    <row r="9329" spans="2:14" x14ac:dyDescent="0.25">
      <c r="B9329" s="46"/>
      <c r="G9329" s="60"/>
      <c r="H9329" s="46"/>
      <c r="I9329" s="46"/>
      <c r="N9329" s="60"/>
    </row>
    <row r="9330" spans="2:14" x14ac:dyDescent="0.25">
      <c r="B9330" s="46"/>
      <c r="G9330" s="60"/>
      <c r="H9330" s="46"/>
      <c r="I9330" s="46"/>
      <c r="N9330" s="60"/>
    </row>
    <row r="9331" spans="2:14" x14ac:dyDescent="0.25">
      <c r="B9331" s="46"/>
      <c r="G9331" s="60"/>
      <c r="H9331" s="46"/>
      <c r="I9331" s="46"/>
      <c r="N9331" s="60"/>
    </row>
    <row r="9332" spans="2:14" x14ac:dyDescent="0.25">
      <c r="B9332" s="46"/>
      <c r="G9332" s="60"/>
      <c r="H9332" s="46"/>
      <c r="I9332" s="46"/>
      <c r="N9332" s="60"/>
    </row>
    <row r="9333" spans="2:14" x14ac:dyDescent="0.25">
      <c r="B9333" s="46"/>
      <c r="G9333" s="60"/>
      <c r="H9333" s="46"/>
      <c r="I9333" s="46"/>
      <c r="N9333" s="60"/>
    </row>
    <row r="9334" spans="2:14" x14ac:dyDescent="0.25">
      <c r="B9334" s="46"/>
      <c r="G9334" s="60"/>
      <c r="H9334" s="46"/>
      <c r="I9334" s="46"/>
      <c r="N9334" s="60"/>
    </row>
    <row r="9335" spans="2:14" x14ac:dyDescent="0.25">
      <c r="B9335" s="46"/>
      <c r="G9335" s="60"/>
      <c r="H9335" s="46"/>
      <c r="I9335" s="46"/>
      <c r="N9335" s="60"/>
    </row>
    <row r="9336" spans="2:14" x14ac:dyDescent="0.25">
      <c r="B9336" s="46"/>
      <c r="G9336" s="60"/>
      <c r="H9336" s="46"/>
      <c r="I9336" s="46"/>
      <c r="N9336" s="60"/>
    </row>
    <row r="9337" spans="2:14" x14ac:dyDescent="0.25">
      <c r="B9337" s="46"/>
      <c r="G9337" s="60"/>
      <c r="H9337" s="46"/>
      <c r="I9337" s="46"/>
      <c r="N9337" s="60"/>
    </row>
    <row r="9338" spans="2:14" x14ac:dyDescent="0.25">
      <c r="B9338" s="46"/>
      <c r="G9338" s="60"/>
      <c r="H9338" s="46"/>
      <c r="I9338" s="46"/>
      <c r="N9338" s="60"/>
    </row>
    <row r="9339" spans="2:14" x14ac:dyDescent="0.25">
      <c r="B9339" s="46"/>
      <c r="G9339" s="60"/>
      <c r="H9339" s="46"/>
      <c r="I9339" s="46"/>
      <c r="N9339" s="60"/>
    </row>
    <row r="9340" spans="2:14" x14ac:dyDescent="0.25">
      <c r="B9340" s="46"/>
      <c r="G9340" s="60"/>
      <c r="H9340" s="46"/>
      <c r="I9340" s="46"/>
      <c r="N9340" s="60"/>
    </row>
    <row r="9341" spans="2:14" x14ac:dyDescent="0.25">
      <c r="B9341" s="46"/>
      <c r="G9341" s="60"/>
      <c r="H9341" s="46"/>
      <c r="I9341" s="46"/>
      <c r="N9341" s="60"/>
    </row>
    <row r="9342" spans="2:14" x14ac:dyDescent="0.25">
      <c r="B9342" s="46"/>
      <c r="G9342" s="60"/>
      <c r="H9342" s="46"/>
      <c r="I9342" s="46"/>
      <c r="N9342" s="60"/>
    </row>
    <row r="9343" spans="2:14" x14ac:dyDescent="0.25">
      <c r="B9343" s="46"/>
      <c r="G9343" s="60"/>
      <c r="H9343" s="46"/>
      <c r="I9343" s="46"/>
      <c r="N9343" s="60"/>
    </row>
    <row r="9344" spans="2:14" x14ac:dyDescent="0.25">
      <c r="B9344" s="46"/>
      <c r="G9344" s="60"/>
      <c r="H9344" s="46"/>
      <c r="I9344" s="46"/>
      <c r="N9344" s="60"/>
    </row>
    <row r="9345" spans="2:14" x14ac:dyDescent="0.25">
      <c r="B9345" s="46"/>
      <c r="G9345" s="60"/>
      <c r="H9345" s="46"/>
      <c r="I9345" s="46"/>
      <c r="N9345" s="60"/>
    </row>
    <row r="9346" spans="2:14" x14ac:dyDescent="0.25">
      <c r="B9346" s="46"/>
      <c r="G9346" s="60"/>
      <c r="H9346" s="46"/>
      <c r="I9346" s="46"/>
      <c r="N9346" s="60"/>
    </row>
    <row r="9347" spans="2:14" x14ac:dyDescent="0.25">
      <c r="B9347" s="46"/>
      <c r="G9347" s="60"/>
      <c r="H9347" s="46"/>
      <c r="I9347" s="46"/>
      <c r="N9347" s="60"/>
    </row>
    <row r="9348" spans="2:14" x14ac:dyDescent="0.25">
      <c r="B9348" s="46"/>
      <c r="G9348" s="60"/>
      <c r="H9348" s="46"/>
      <c r="I9348" s="46"/>
      <c r="N9348" s="60"/>
    </row>
    <row r="9349" spans="2:14" x14ac:dyDescent="0.25">
      <c r="B9349" s="46"/>
      <c r="G9349" s="60"/>
      <c r="H9349" s="46"/>
      <c r="I9349" s="46"/>
      <c r="N9349" s="60"/>
    </row>
    <row r="9350" spans="2:14" x14ac:dyDescent="0.25">
      <c r="B9350" s="46"/>
      <c r="G9350" s="60"/>
      <c r="H9350" s="46"/>
      <c r="I9350" s="46"/>
      <c r="N9350" s="60"/>
    </row>
    <row r="9351" spans="2:14" x14ac:dyDescent="0.25">
      <c r="B9351" s="46"/>
      <c r="G9351" s="60"/>
      <c r="H9351" s="46"/>
      <c r="I9351" s="46"/>
      <c r="N9351" s="60"/>
    </row>
    <row r="9352" spans="2:14" x14ac:dyDescent="0.25">
      <c r="B9352" s="46"/>
      <c r="G9352" s="60"/>
      <c r="H9352" s="46"/>
      <c r="I9352" s="46"/>
      <c r="N9352" s="60"/>
    </row>
    <row r="9353" spans="2:14" x14ac:dyDescent="0.25">
      <c r="B9353" s="46"/>
      <c r="G9353" s="60"/>
      <c r="H9353" s="46"/>
      <c r="I9353" s="46"/>
      <c r="N9353" s="60"/>
    </row>
    <row r="9354" spans="2:14" x14ac:dyDescent="0.25">
      <c r="B9354" s="46"/>
      <c r="G9354" s="60"/>
      <c r="H9354" s="46"/>
      <c r="I9354" s="46"/>
      <c r="N9354" s="60"/>
    </row>
    <row r="9355" spans="2:14" x14ac:dyDescent="0.25">
      <c r="B9355" s="46"/>
      <c r="G9355" s="60"/>
      <c r="H9355" s="46"/>
      <c r="I9355" s="46"/>
      <c r="N9355" s="60"/>
    </row>
    <row r="9356" spans="2:14" x14ac:dyDescent="0.25">
      <c r="B9356" s="46"/>
      <c r="G9356" s="60"/>
      <c r="H9356" s="46"/>
      <c r="I9356" s="46"/>
      <c r="N9356" s="60"/>
    </row>
    <row r="9357" spans="2:14" x14ac:dyDescent="0.25">
      <c r="B9357" s="46"/>
      <c r="G9357" s="60"/>
      <c r="H9357" s="46"/>
      <c r="I9357" s="46"/>
      <c r="N9357" s="60"/>
    </row>
    <row r="9358" spans="2:14" x14ac:dyDescent="0.25">
      <c r="B9358" s="46"/>
      <c r="G9358" s="60"/>
      <c r="H9358" s="46"/>
      <c r="I9358" s="46"/>
      <c r="N9358" s="60"/>
    </row>
    <row r="9359" spans="2:14" x14ac:dyDescent="0.25">
      <c r="B9359" s="46"/>
      <c r="G9359" s="60"/>
      <c r="H9359" s="46"/>
      <c r="I9359" s="46"/>
      <c r="N9359" s="60"/>
    </row>
    <row r="9360" spans="2:14" x14ac:dyDescent="0.25">
      <c r="B9360" s="46"/>
      <c r="G9360" s="60"/>
      <c r="H9360" s="46"/>
      <c r="I9360" s="46"/>
      <c r="N9360" s="60"/>
    </row>
    <row r="9361" spans="2:14" x14ac:dyDescent="0.25">
      <c r="B9361" s="46"/>
      <c r="G9361" s="60"/>
      <c r="H9361" s="46"/>
      <c r="I9361" s="46"/>
      <c r="N9361" s="60"/>
    </row>
    <row r="9362" spans="2:14" x14ac:dyDescent="0.25">
      <c r="B9362" s="46"/>
      <c r="G9362" s="60"/>
      <c r="H9362" s="46"/>
      <c r="I9362" s="46"/>
      <c r="N9362" s="60"/>
    </row>
    <row r="9363" spans="2:14" x14ac:dyDescent="0.25">
      <c r="B9363" s="46"/>
      <c r="G9363" s="60"/>
      <c r="H9363" s="46"/>
      <c r="I9363" s="46"/>
      <c r="N9363" s="60"/>
    </row>
    <row r="9364" spans="2:14" x14ac:dyDescent="0.25">
      <c r="B9364" s="46"/>
      <c r="G9364" s="60"/>
      <c r="H9364" s="46"/>
      <c r="I9364" s="46"/>
      <c r="N9364" s="60"/>
    </row>
    <row r="9365" spans="2:14" x14ac:dyDescent="0.25">
      <c r="B9365" s="46"/>
      <c r="G9365" s="60"/>
      <c r="H9365" s="46"/>
      <c r="I9365" s="46"/>
      <c r="N9365" s="60"/>
    </row>
    <row r="9366" spans="2:14" x14ac:dyDescent="0.25">
      <c r="B9366" s="46"/>
      <c r="G9366" s="60"/>
      <c r="H9366" s="46"/>
      <c r="I9366" s="46"/>
      <c r="N9366" s="60"/>
    </row>
    <row r="9367" spans="2:14" x14ac:dyDescent="0.25">
      <c r="B9367" s="46"/>
      <c r="G9367" s="60"/>
      <c r="H9367" s="46"/>
      <c r="I9367" s="46"/>
      <c r="N9367" s="60"/>
    </row>
    <row r="9368" spans="2:14" x14ac:dyDescent="0.25">
      <c r="B9368" s="46"/>
      <c r="G9368" s="60"/>
      <c r="H9368" s="46"/>
      <c r="I9368" s="46"/>
      <c r="N9368" s="60"/>
    </row>
    <row r="9369" spans="2:14" x14ac:dyDescent="0.25">
      <c r="B9369" s="46"/>
      <c r="G9369" s="60"/>
      <c r="H9369" s="46"/>
      <c r="I9369" s="46"/>
      <c r="N9369" s="60"/>
    </row>
    <row r="9370" spans="2:14" x14ac:dyDescent="0.25">
      <c r="B9370" s="46"/>
      <c r="G9370" s="60"/>
      <c r="H9370" s="46"/>
      <c r="I9370" s="46"/>
      <c r="N9370" s="60"/>
    </row>
    <row r="9371" spans="2:14" x14ac:dyDescent="0.25">
      <c r="B9371" s="46"/>
      <c r="G9371" s="60"/>
      <c r="H9371" s="46"/>
      <c r="I9371" s="46"/>
      <c r="N9371" s="60"/>
    </row>
    <row r="9372" spans="2:14" x14ac:dyDescent="0.25">
      <c r="B9372" s="46"/>
      <c r="G9372" s="60"/>
      <c r="H9372" s="46"/>
      <c r="I9372" s="46"/>
      <c r="N9372" s="60"/>
    </row>
    <row r="9373" spans="2:14" x14ac:dyDescent="0.25">
      <c r="B9373" s="46"/>
      <c r="G9373" s="60"/>
      <c r="H9373" s="46"/>
      <c r="I9373" s="46"/>
      <c r="N9373" s="60"/>
    </row>
    <row r="9374" spans="2:14" x14ac:dyDescent="0.25">
      <c r="B9374" s="46"/>
      <c r="G9374" s="60"/>
      <c r="H9374" s="46"/>
      <c r="I9374" s="46"/>
      <c r="N9374" s="60"/>
    </row>
    <row r="9375" spans="2:14" x14ac:dyDescent="0.25">
      <c r="B9375" s="46"/>
      <c r="G9375" s="60"/>
      <c r="H9375" s="46"/>
      <c r="I9375" s="46"/>
      <c r="N9375" s="60"/>
    </row>
    <row r="9376" spans="2:14" x14ac:dyDescent="0.25">
      <c r="B9376" s="46"/>
      <c r="G9376" s="60"/>
      <c r="H9376" s="46"/>
      <c r="I9376" s="46"/>
      <c r="N9376" s="60"/>
    </row>
    <row r="9377" spans="2:14" x14ac:dyDescent="0.25">
      <c r="B9377" s="46"/>
      <c r="G9377" s="60"/>
      <c r="H9377" s="46"/>
      <c r="I9377" s="46"/>
      <c r="N9377" s="60"/>
    </row>
    <row r="9378" spans="2:14" x14ac:dyDescent="0.25">
      <c r="B9378" s="46"/>
      <c r="G9378" s="60"/>
      <c r="H9378" s="46"/>
      <c r="I9378" s="46"/>
      <c r="N9378" s="60"/>
    </row>
    <row r="9379" spans="2:14" x14ac:dyDescent="0.25">
      <c r="B9379" s="46"/>
      <c r="G9379" s="60"/>
      <c r="H9379" s="46"/>
      <c r="I9379" s="46"/>
      <c r="N9379" s="60"/>
    </row>
    <row r="9380" spans="2:14" x14ac:dyDescent="0.25">
      <c r="B9380" s="46"/>
      <c r="G9380" s="60"/>
      <c r="H9380" s="46"/>
      <c r="I9380" s="46"/>
      <c r="N9380" s="60"/>
    </row>
    <row r="9381" spans="2:14" x14ac:dyDescent="0.25">
      <c r="B9381" s="46"/>
      <c r="G9381" s="60"/>
      <c r="H9381" s="46"/>
      <c r="I9381" s="46"/>
      <c r="N9381" s="60"/>
    </row>
    <row r="9382" spans="2:14" x14ac:dyDescent="0.25">
      <c r="B9382" s="46"/>
      <c r="G9382" s="60"/>
      <c r="H9382" s="46"/>
      <c r="I9382" s="46"/>
      <c r="N9382" s="60"/>
    </row>
    <row r="9383" spans="2:14" x14ac:dyDescent="0.25">
      <c r="B9383" s="46"/>
      <c r="G9383" s="60"/>
      <c r="H9383" s="46"/>
      <c r="I9383" s="46"/>
      <c r="N9383" s="60"/>
    </row>
    <row r="9384" spans="2:14" x14ac:dyDescent="0.25">
      <c r="B9384" s="46"/>
      <c r="G9384" s="60"/>
      <c r="H9384" s="46"/>
      <c r="I9384" s="46"/>
      <c r="N9384" s="60"/>
    </row>
    <row r="9385" spans="2:14" x14ac:dyDescent="0.25">
      <c r="B9385" s="46"/>
      <c r="G9385" s="60"/>
      <c r="H9385" s="46"/>
      <c r="I9385" s="46"/>
      <c r="N9385" s="60"/>
    </row>
    <row r="9386" spans="2:14" x14ac:dyDescent="0.25">
      <c r="B9386" s="46"/>
      <c r="G9386" s="60"/>
      <c r="H9386" s="46"/>
      <c r="I9386" s="46"/>
      <c r="N9386" s="60"/>
    </row>
    <row r="9387" spans="2:14" x14ac:dyDescent="0.25">
      <c r="B9387" s="46"/>
      <c r="G9387" s="60"/>
      <c r="H9387" s="46"/>
      <c r="I9387" s="46"/>
      <c r="N9387" s="60"/>
    </row>
    <row r="9388" spans="2:14" x14ac:dyDescent="0.25">
      <c r="B9388" s="46"/>
      <c r="G9388" s="60"/>
      <c r="H9388" s="46"/>
      <c r="I9388" s="46"/>
      <c r="N9388" s="60"/>
    </row>
    <row r="9389" spans="2:14" x14ac:dyDescent="0.25">
      <c r="B9389" s="46"/>
      <c r="G9389" s="60"/>
      <c r="H9389" s="46"/>
      <c r="I9389" s="46"/>
      <c r="N9389" s="60"/>
    </row>
    <row r="9390" spans="2:14" x14ac:dyDescent="0.25">
      <c r="B9390" s="46"/>
      <c r="G9390" s="60"/>
      <c r="H9390" s="46"/>
      <c r="I9390" s="46"/>
      <c r="N9390" s="60"/>
    </row>
    <row r="9391" spans="2:14" x14ac:dyDescent="0.25">
      <c r="B9391" s="46"/>
      <c r="G9391" s="60"/>
      <c r="H9391" s="46"/>
      <c r="I9391" s="46"/>
      <c r="N9391" s="60"/>
    </row>
    <row r="9392" spans="2:14" x14ac:dyDescent="0.25">
      <c r="B9392" s="46"/>
      <c r="G9392" s="60"/>
      <c r="H9392" s="46"/>
      <c r="I9392" s="46"/>
      <c r="N9392" s="60"/>
    </row>
    <row r="9393" spans="2:14" x14ac:dyDescent="0.25">
      <c r="B9393" s="46"/>
      <c r="G9393" s="60"/>
      <c r="H9393" s="46"/>
      <c r="I9393" s="46"/>
      <c r="N9393" s="60"/>
    </row>
    <row r="9394" spans="2:14" x14ac:dyDescent="0.25">
      <c r="B9394" s="46"/>
      <c r="G9394" s="60"/>
      <c r="H9394" s="46"/>
      <c r="I9394" s="46"/>
      <c r="N9394" s="60"/>
    </row>
    <row r="9395" spans="2:14" x14ac:dyDescent="0.25">
      <c r="B9395" s="46"/>
      <c r="G9395" s="60"/>
      <c r="H9395" s="46"/>
      <c r="I9395" s="46"/>
      <c r="N9395" s="60"/>
    </row>
    <row r="9396" spans="2:14" x14ac:dyDescent="0.25">
      <c r="B9396" s="46"/>
      <c r="G9396" s="60"/>
      <c r="H9396" s="46"/>
      <c r="I9396" s="46"/>
      <c r="N9396" s="60"/>
    </row>
    <row r="9397" spans="2:14" x14ac:dyDescent="0.25">
      <c r="B9397" s="46"/>
      <c r="G9397" s="60"/>
      <c r="H9397" s="46"/>
      <c r="I9397" s="46"/>
      <c r="N9397" s="60"/>
    </row>
    <row r="9398" spans="2:14" x14ac:dyDescent="0.25">
      <c r="B9398" s="46"/>
      <c r="G9398" s="60"/>
      <c r="H9398" s="46"/>
      <c r="I9398" s="46"/>
      <c r="N9398" s="60"/>
    </row>
    <row r="9399" spans="2:14" x14ac:dyDescent="0.25">
      <c r="B9399" s="46"/>
      <c r="G9399" s="60"/>
      <c r="H9399" s="46"/>
      <c r="I9399" s="46"/>
      <c r="N9399" s="60"/>
    </row>
    <row r="9400" spans="2:14" x14ac:dyDescent="0.25">
      <c r="B9400" s="46"/>
      <c r="G9400" s="60"/>
      <c r="H9400" s="46"/>
      <c r="I9400" s="46"/>
      <c r="N9400" s="60"/>
    </row>
    <row r="9401" spans="2:14" x14ac:dyDescent="0.25">
      <c r="B9401" s="46"/>
      <c r="G9401" s="60"/>
      <c r="H9401" s="46"/>
      <c r="I9401" s="46"/>
      <c r="N9401" s="60"/>
    </row>
    <row r="9402" spans="2:14" x14ac:dyDescent="0.25">
      <c r="B9402" s="46"/>
      <c r="G9402" s="60"/>
      <c r="H9402" s="46"/>
      <c r="I9402" s="46"/>
      <c r="N9402" s="60"/>
    </row>
    <row r="9403" spans="2:14" x14ac:dyDescent="0.25">
      <c r="B9403" s="46"/>
      <c r="G9403" s="60"/>
      <c r="H9403" s="46"/>
      <c r="I9403" s="46"/>
      <c r="N9403" s="60"/>
    </row>
    <row r="9404" spans="2:14" x14ac:dyDescent="0.25">
      <c r="B9404" s="46"/>
      <c r="G9404" s="60"/>
      <c r="H9404" s="46"/>
      <c r="I9404" s="46"/>
      <c r="N9404" s="60"/>
    </row>
    <row r="9405" spans="2:14" x14ac:dyDescent="0.25">
      <c r="B9405" s="46"/>
      <c r="G9405" s="60"/>
      <c r="H9405" s="46"/>
      <c r="I9405" s="46"/>
      <c r="N9405" s="60"/>
    </row>
    <row r="9406" spans="2:14" x14ac:dyDescent="0.25">
      <c r="B9406" s="46"/>
      <c r="G9406" s="60"/>
      <c r="H9406" s="46"/>
      <c r="I9406" s="46"/>
      <c r="N9406" s="60"/>
    </row>
    <row r="9407" spans="2:14" x14ac:dyDescent="0.25">
      <c r="B9407" s="46"/>
      <c r="G9407" s="60"/>
      <c r="H9407" s="46"/>
      <c r="I9407" s="46"/>
      <c r="N9407" s="60"/>
    </row>
    <row r="9408" spans="2:14" x14ac:dyDescent="0.25">
      <c r="B9408" s="46"/>
      <c r="G9408" s="60"/>
      <c r="H9408" s="46"/>
      <c r="I9408" s="46"/>
      <c r="N9408" s="60"/>
    </row>
    <row r="9409" spans="2:14" x14ac:dyDescent="0.25">
      <c r="B9409" s="46"/>
      <c r="G9409" s="60"/>
      <c r="H9409" s="46"/>
      <c r="I9409" s="46"/>
      <c r="N9409" s="60"/>
    </row>
    <row r="9410" spans="2:14" x14ac:dyDescent="0.25">
      <c r="B9410" s="46"/>
      <c r="G9410" s="60"/>
      <c r="H9410" s="46"/>
      <c r="I9410" s="46"/>
      <c r="N9410" s="60"/>
    </row>
    <row r="9411" spans="2:14" x14ac:dyDescent="0.25">
      <c r="B9411" s="46"/>
      <c r="G9411" s="60"/>
      <c r="H9411" s="46"/>
      <c r="I9411" s="46"/>
      <c r="N9411" s="60"/>
    </row>
    <row r="9412" spans="2:14" x14ac:dyDescent="0.25">
      <c r="B9412" s="46"/>
      <c r="G9412" s="60"/>
      <c r="H9412" s="46"/>
      <c r="I9412" s="46"/>
      <c r="N9412" s="60"/>
    </row>
    <row r="9413" spans="2:14" x14ac:dyDescent="0.25">
      <c r="B9413" s="46"/>
      <c r="G9413" s="60"/>
      <c r="H9413" s="46"/>
      <c r="I9413" s="46"/>
      <c r="N9413" s="60"/>
    </row>
    <row r="9414" spans="2:14" x14ac:dyDescent="0.25">
      <c r="B9414" s="46"/>
      <c r="G9414" s="60"/>
      <c r="H9414" s="46"/>
      <c r="I9414" s="46"/>
      <c r="N9414" s="60"/>
    </row>
    <row r="9415" spans="2:14" x14ac:dyDescent="0.25">
      <c r="B9415" s="46"/>
      <c r="G9415" s="60"/>
      <c r="H9415" s="46"/>
      <c r="I9415" s="46"/>
      <c r="N9415" s="60"/>
    </row>
    <row r="9416" spans="2:14" x14ac:dyDescent="0.25">
      <c r="B9416" s="46"/>
      <c r="G9416" s="60"/>
      <c r="H9416" s="46"/>
      <c r="I9416" s="46"/>
      <c r="N9416" s="60"/>
    </row>
    <row r="9417" spans="2:14" x14ac:dyDescent="0.25">
      <c r="B9417" s="46"/>
      <c r="G9417" s="60"/>
      <c r="H9417" s="46"/>
      <c r="I9417" s="46"/>
      <c r="N9417" s="60"/>
    </row>
    <row r="9418" spans="2:14" x14ac:dyDescent="0.25">
      <c r="B9418" s="46"/>
      <c r="G9418" s="60"/>
      <c r="H9418" s="46"/>
      <c r="I9418" s="46"/>
      <c r="N9418" s="60"/>
    </row>
    <row r="9419" spans="2:14" x14ac:dyDescent="0.25">
      <c r="B9419" s="46"/>
      <c r="G9419" s="60"/>
      <c r="H9419" s="46"/>
      <c r="I9419" s="46"/>
      <c r="N9419" s="60"/>
    </row>
    <row r="9420" spans="2:14" x14ac:dyDescent="0.25">
      <c r="B9420" s="46"/>
      <c r="G9420" s="60"/>
      <c r="H9420" s="46"/>
      <c r="I9420" s="46"/>
      <c r="N9420" s="60"/>
    </row>
    <row r="9421" spans="2:14" x14ac:dyDescent="0.25">
      <c r="B9421" s="46"/>
      <c r="G9421" s="60"/>
      <c r="H9421" s="46"/>
      <c r="I9421" s="46"/>
      <c r="N9421" s="60"/>
    </row>
    <row r="9422" spans="2:14" x14ac:dyDescent="0.25">
      <c r="B9422" s="46"/>
      <c r="G9422" s="60"/>
      <c r="H9422" s="46"/>
      <c r="I9422" s="46"/>
      <c r="N9422" s="60"/>
    </row>
    <row r="9423" spans="2:14" x14ac:dyDescent="0.25">
      <c r="B9423" s="46"/>
      <c r="G9423" s="60"/>
      <c r="H9423" s="46"/>
      <c r="I9423" s="46"/>
      <c r="N9423" s="60"/>
    </row>
    <row r="9424" spans="2:14" x14ac:dyDescent="0.25">
      <c r="B9424" s="46"/>
      <c r="G9424" s="60"/>
      <c r="H9424" s="46"/>
      <c r="I9424" s="46"/>
      <c r="N9424" s="60"/>
    </row>
    <row r="9425" spans="2:14" x14ac:dyDescent="0.25">
      <c r="B9425" s="46"/>
      <c r="G9425" s="60"/>
      <c r="H9425" s="46"/>
      <c r="I9425" s="46"/>
      <c r="N9425" s="60"/>
    </row>
    <row r="9426" spans="2:14" x14ac:dyDescent="0.25">
      <c r="B9426" s="46"/>
      <c r="G9426" s="60"/>
      <c r="H9426" s="46"/>
      <c r="I9426" s="46"/>
      <c r="N9426" s="60"/>
    </row>
    <row r="9427" spans="2:14" x14ac:dyDescent="0.25">
      <c r="B9427" s="46"/>
      <c r="G9427" s="60"/>
      <c r="H9427" s="46"/>
      <c r="I9427" s="46"/>
      <c r="N9427" s="60"/>
    </row>
    <row r="9428" spans="2:14" x14ac:dyDescent="0.25">
      <c r="B9428" s="46"/>
      <c r="G9428" s="60"/>
      <c r="H9428" s="46"/>
      <c r="I9428" s="46"/>
      <c r="N9428" s="60"/>
    </row>
    <row r="9429" spans="2:14" x14ac:dyDescent="0.25">
      <c r="B9429" s="46"/>
      <c r="G9429" s="60"/>
      <c r="H9429" s="46"/>
      <c r="I9429" s="46"/>
      <c r="N9429" s="60"/>
    </row>
    <row r="9430" spans="2:14" x14ac:dyDescent="0.25">
      <c r="B9430" s="46"/>
      <c r="G9430" s="60"/>
      <c r="H9430" s="46"/>
      <c r="I9430" s="46"/>
      <c r="N9430" s="60"/>
    </row>
    <row r="9431" spans="2:14" x14ac:dyDescent="0.25">
      <c r="B9431" s="46"/>
      <c r="G9431" s="60"/>
      <c r="H9431" s="46"/>
      <c r="I9431" s="46"/>
      <c r="N9431" s="60"/>
    </row>
    <row r="9432" spans="2:14" x14ac:dyDescent="0.25">
      <c r="B9432" s="46"/>
      <c r="G9432" s="60"/>
      <c r="H9432" s="46"/>
      <c r="I9432" s="46"/>
      <c r="N9432" s="60"/>
    </row>
    <row r="9433" spans="2:14" x14ac:dyDescent="0.25">
      <c r="B9433" s="46"/>
      <c r="G9433" s="60"/>
      <c r="H9433" s="46"/>
      <c r="I9433" s="46"/>
      <c r="N9433" s="60"/>
    </row>
    <row r="9434" spans="2:14" x14ac:dyDescent="0.25">
      <c r="B9434" s="46"/>
      <c r="G9434" s="60"/>
      <c r="H9434" s="46"/>
      <c r="I9434" s="46"/>
      <c r="N9434" s="60"/>
    </row>
    <row r="9435" spans="2:14" x14ac:dyDescent="0.25">
      <c r="B9435" s="46"/>
      <c r="G9435" s="60"/>
      <c r="H9435" s="46"/>
      <c r="I9435" s="46"/>
      <c r="N9435" s="60"/>
    </row>
    <row r="9436" spans="2:14" x14ac:dyDescent="0.25">
      <c r="B9436" s="46"/>
      <c r="G9436" s="60"/>
      <c r="H9436" s="46"/>
      <c r="I9436" s="46"/>
      <c r="N9436" s="60"/>
    </row>
    <row r="9437" spans="2:14" x14ac:dyDescent="0.25">
      <c r="B9437" s="46"/>
      <c r="G9437" s="60"/>
      <c r="H9437" s="46"/>
      <c r="I9437" s="46"/>
      <c r="N9437" s="60"/>
    </row>
    <row r="9438" spans="2:14" x14ac:dyDescent="0.25">
      <c r="B9438" s="46"/>
      <c r="G9438" s="60"/>
      <c r="H9438" s="46"/>
      <c r="I9438" s="46"/>
      <c r="N9438" s="60"/>
    </row>
    <row r="9439" spans="2:14" x14ac:dyDescent="0.25">
      <c r="B9439" s="46"/>
      <c r="G9439" s="60"/>
      <c r="H9439" s="46"/>
      <c r="I9439" s="46"/>
      <c r="N9439" s="60"/>
    </row>
    <row r="9440" spans="2:14" x14ac:dyDescent="0.25">
      <c r="B9440" s="46"/>
      <c r="G9440" s="60"/>
      <c r="H9440" s="46"/>
      <c r="I9440" s="46"/>
      <c r="N9440" s="60"/>
    </row>
    <row r="9441" spans="2:14" x14ac:dyDescent="0.25">
      <c r="B9441" s="46"/>
      <c r="G9441" s="60"/>
      <c r="H9441" s="46"/>
      <c r="I9441" s="46"/>
      <c r="N9441" s="60"/>
    </row>
    <row r="9442" spans="2:14" x14ac:dyDescent="0.25">
      <c r="B9442" s="46"/>
      <c r="G9442" s="60"/>
      <c r="H9442" s="46"/>
      <c r="I9442" s="46"/>
      <c r="N9442" s="60"/>
    </row>
    <row r="9443" spans="2:14" x14ac:dyDescent="0.25">
      <c r="B9443" s="46"/>
      <c r="G9443" s="60"/>
      <c r="H9443" s="46"/>
      <c r="I9443" s="46"/>
      <c r="N9443" s="60"/>
    </row>
    <row r="9444" spans="2:14" x14ac:dyDescent="0.25">
      <c r="B9444" s="46"/>
      <c r="G9444" s="60"/>
      <c r="H9444" s="46"/>
      <c r="I9444" s="46"/>
      <c r="N9444" s="60"/>
    </row>
    <row r="9445" spans="2:14" x14ac:dyDescent="0.25">
      <c r="B9445" s="46"/>
      <c r="G9445" s="60"/>
      <c r="H9445" s="46"/>
      <c r="I9445" s="46"/>
      <c r="N9445" s="60"/>
    </row>
    <row r="9446" spans="2:14" x14ac:dyDescent="0.25">
      <c r="B9446" s="46"/>
      <c r="G9446" s="60"/>
      <c r="H9446" s="46"/>
      <c r="I9446" s="46"/>
      <c r="N9446" s="60"/>
    </row>
    <row r="9447" spans="2:14" x14ac:dyDescent="0.25">
      <c r="B9447" s="46"/>
      <c r="G9447" s="60"/>
      <c r="H9447" s="46"/>
      <c r="I9447" s="46"/>
      <c r="N9447" s="60"/>
    </row>
    <row r="9448" spans="2:14" x14ac:dyDescent="0.25">
      <c r="B9448" s="46"/>
      <c r="G9448" s="60"/>
      <c r="H9448" s="46"/>
      <c r="I9448" s="46"/>
      <c r="N9448" s="60"/>
    </row>
    <row r="9449" spans="2:14" x14ac:dyDescent="0.25">
      <c r="B9449" s="46"/>
      <c r="G9449" s="60"/>
      <c r="H9449" s="46"/>
      <c r="I9449" s="46"/>
      <c r="N9449" s="60"/>
    </row>
    <row r="9450" spans="2:14" x14ac:dyDescent="0.25">
      <c r="B9450" s="46"/>
      <c r="G9450" s="60"/>
      <c r="H9450" s="46"/>
      <c r="I9450" s="46"/>
      <c r="N9450" s="60"/>
    </row>
    <row r="9451" spans="2:14" x14ac:dyDescent="0.25">
      <c r="B9451" s="46"/>
      <c r="G9451" s="60"/>
      <c r="H9451" s="46"/>
      <c r="I9451" s="46"/>
      <c r="N9451" s="60"/>
    </row>
    <row r="9452" spans="2:14" x14ac:dyDescent="0.25">
      <c r="B9452" s="46"/>
      <c r="G9452" s="60"/>
      <c r="H9452" s="46"/>
      <c r="I9452" s="46"/>
      <c r="N9452" s="60"/>
    </row>
    <row r="9453" spans="2:14" x14ac:dyDescent="0.25">
      <c r="B9453" s="46"/>
      <c r="G9453" s="60"/>
      <c r="H9453" s="46"/>
      <c r="I9453" s="46"/>
      <c r="N9453" s="60"/>
    </row>
    <row r="9454" spans="2:14" x14ac:dyDescent="0.25">
      <c r="B9454" s="46"/>
      <c r="G9454" s="60"/>
      <c r="H9454" s="46"/>
      <c r="I9454" s="46"/>
      <c r="N9454" s="60"/>
    </row>
    <row r="9455" spans="2:14" x14ac:dyDescent="0.25">
      <c r="B9455" s="46"/>
      <c r="G9455" s="60"/>
      <c r="H9455" s="46"/>
      <c r="I9455" s="46"/>
      <c r="N9455" s="60"/>
    </row>
    <row r="9456" spans="2:14" x14ac:dyDescent="0.25">
      <c r="B9456" s="46"/>
      <c r="G9456" s="60"/>
      <c r="H9456" s="46"/>
      <c r="I9456" s="46"/>
      <c r="N9456" s="60"/>
    </row>
    <row r="9457" spans="2:14" x14ac:dyDescent="0.25">
      <c r="B9457" s="46"/>
      <c r="G9457" s="60"/>
      <c r="H9457" s="46"/>
      <c r="I9457" s="46"/>
      <c r="N9457" s="60"/>
    </row>
    <row r="9458" spans="2:14" x14ac:dyDescent="0.25">
      <c r="B9458" s="46"/>
      <c r="G9458" s="60"/>
      <c r="H9458" s="46"/>
      <c r="I9458" s="46"/>
      <c r="N9458" s="60"/>
    </row>
    <row r="9459" spans="2:14" x14ac:dyDescent="0.25">
      <c r="B9459" s="46"/>
      <c r="G9459" s="60"/>
      <c r="H9459" s="46"/>
      <c r="I9459" s="46"/>
      <c r="N9459" s="60"/>
    </row>
    <row r="9460" spans="2:14" x14ac:dyDescent="0.25">
      <c r="B9460" s="46"/>
      <c r="G9460" s="60"/>
      <c r="H9460" s="46"/>
      <c r="I9460" s="46"/>
      <c r="N9460" s="60"/>
    </row>
    <row r="9461" spans="2:14" x14ac:dyDescent="0.25">
      <c r="B9461" s="46"/>
      <c r="G9461" s="60"/>
      <c r="H9461" s="46"/>
      <c r="I9461" s="46"/>
      <c r="N9461" s="60"/>
    </row>
    <row r="9462" spans="2:14" x14ac:dyDescent="0.25">
      <c r="B9462" s="46"/>
      <c r="G9462" s="60"/>
      <c r="H9462" s="46"/>
      <c r="I9462" s="46"/>
      <c r="N9462" s="60"/>
    </row>
    <row r="9463" spans="2:14" x14ac:dyDescent="0.25">
      <c r="B9463" s="46"/>
      <c r="G9463" s="60"/>
      <c r="H9463" s="46"/>
      <c r="I9463" s="46"/>
      <c r="N9463" s="60"/>
    </row>
    <row r="9464" spans="2:14" x14ac:dyDescent="0.25">
      <c r="B9464" s="46"/>
      <c r="G9464" s="60"/>
      <c r="H9464" s="46"/>
      <c r="I9464" s="46"/>
      <c r="N9464" s="60"/>
    </row>
    <row r="9465" spans="2:14" x14ac:dyDescent="0.25">
      <c r="B9465" s="46"/>
      <c r="G9465" s="60"/>
      <c r="H9465" s="46"/>
      <c r="I9465" s="46"/>
      <c r="N9465" s="60"/>
    </row>
    <row r="9466" spans="2:14" x14ac:dyDescent="0.25">
      <c r="B9466" s="46"/>
      <c r="G9466" s="60"/>
      <c r="H9466" s="46"/>
      <c r="I9466" s="46"/>
      <c r="N9466" s="60"/>
    </row>
    <row r="9467" spans="2:14" x14ac:dyDescent="0.25">
      <c r="B9467" s="46"/>
      <c r="G9467" s="60"/>
      <c r="H9467" s="46"/>
      <c r="I9467" s="46"/>
      <c r="N9467" s="60"/>
    </row>
    <row r="9468" spans="2:14" x14ac:dyDescent="0.25">
      <c r="B9468" s="46"/>
      <c r="G9468" s="60"/>
      <c r="H9468" s="46"/>
      <c r="I9468" s="46"/>
      <c r="N9468" s="60"/>
    </row>
    <row r="9469" spans="2:14" x14ac:dyDescent="0.25">
      <c r="B9469" s="46"/>
      <c r="G9469" s="60"/>
      <c r="H9469" s="46"/>
      <c r="I9469" s="46"/>
      <c r="N9469" s="60"/>
    </row>
    <row r="9470" spans="2:14" x14ac:dyDescent="0.25">
      <c r="B9470" s="46"/>
      <c r="G9470" s="60"/>
      <c r="H9470" s="46"/>
      <c r="I9470" s="46"/>
      <c r="N9470" s="60"/>
    </row>
    <row r="9471" spans="2:14" x14ac:dyDescent="0.25">
      <c r="B9471" s="46"/>
      <c r="G9471" s="60"/>
      <c r="H9471" s="46"/>
      <c r="I9471" s="46"/>
      <c r="N9471" s="60"/>
    </row>
    <row r="9472" spans="2:14" x14ac:dyDescent="0.25">
      <c r="B9472" s="46"/>
      <c r="G9472" s="60"/>
      <c r="H9472" s="46"/>
      <c r="I9472" s="46"/>
      <c r="N9472" s="60"/>
    </row>
    <row r="9473" spans="2:14" x14ac:dyDescent="0.25">
      <c r="B9473" s="46"/>
      <c r="G9473" s="60"/>
      <c r="H9473" s="46"/>
      <c r="I9473" s="46"/>
      <c r="N9473" s="60"/>
    </row>
    <row r="9474" spans="2:14" x14ac:dyDescent="0.25">
      <c r="B9474" s="46"/>
      <c r="G9474" s="60"/>
      <c r="H9474" s="46"/>
      <c r="I9474" s="46"/>
      <c r="N9474" s="60"/>
    </row>
    <row r="9475" spans="2:14" x14ac:dyDescent="0.25">
      <c r="B9475" s="46"/>
      <c r="G9475" s="60"/>
      <c r="H9475" s="46"/>
      <c r="I9475" s="46"/>
      <c r="N9475" s="60"/>
    </row>
    <row r="9476" spans="2:14" x14ac:dyDescent="0.25">
      <c r="B9476" s="46"/>
      <c r="G9476" s="60"/>
      <c r="H9476" s="46"/>
      <c r="I9476" s="46"/>
      <c r="N9476" s="60"/>
    </row>
    <row r="9477" spans="2:14" x14ac:dyDescent="0.25">
      <c r="B9477" s="46"/>
      <c r="G9477" s="60"/>
      <c r="H9477" s="46"/>
      <c r="I9477" s="46"/>
      <c r="N9477" s="60"/>
    </row>
    <row r="9478" spans="2:14" x14ac:dyDescent="0.25">
      <c r="B9478" s="46"/>
      <c r="G9478" s="60"/>
      <c r="H9478" s="46"/>
      <c r="I9478" s="46"/>
      <c r="N9478" s="60"/>
    </row>
    <row r="9479" spans="2:14" x14ac:dyDescent="0.25">
      <c r="B9479" s="46"/>
      <c r="G9479" s="60"/>
      <c r="H9479" s="46"/>
      <c r="I9479" s="46"/>
      <c r="N9479" s="60"/>
    </row>
    <row r="9480" spans="2:14" x14ac:dyDescent="0.25">
      <c r="B9480" s="46"/>
      <c r="G9480" s="60"/>
      <c r="H9480" s="46"/>
      <c r="I9480" s="46"/>
      <c r="N9480" s="60"/>
    </row>
    <row r="9481" spans="2:14" x14ac:dyDescent="0.25">
      <c r="B9481" s="46"/>
      <c r="G9481" s="60"/>
      <c r="H9481" s="46"/>
      <c r="I9481" s="46"/>
      <c r="N9481" s="60"/>
    </row>
    <row r="9482" spans="2:14" x14ac:dyDescent="0.25">
      <c r="B9482" s="46"/>
      <c r="G9482" s="60"/>
      <c r="H9482" s="46"/>
      <c r="I9482" s="46"/>
      <c r="N9482" s="60"/>
    </row>
    <row r="9483" spans="2:14" x14ac:dyDescent="0.25">
      <c r="B9483" s="46"/>
      <c r="G9483" s="60"/>
      <c r="H9483" s="46"/>
      <c r="I9483" s="46"/>
      <c r="N9483" s="60"/>
    </row>
    <row r="9484" spans="2:14" x14ac:dyDescent="0.25">
      <c r="B9484" s="46"/>
      <c r="G9484" s="60"/>
      <c r="H9484" s="46"/>
      <c r="I9484" s="46"/>
      <c r="N9484" s="60"/>
    </row>
    <row r="9485" spans="2:14" x14ac:dyDescent="0.25">
      <c r="B9485" s="46"/>
      <c r="G9485" s="60"/>
      <c r="H9485" s="46"/>
      <c r="I9485" s="46"/>
      <c r="N9485" s="60"/>
    </row>
    <row r="9486" spans="2:14" x14ac:dyDescent="0.25">
      <c r="B9486" s="46"/>
      <c r="G9486" s="60"/>
      <c r="H9486" s="46"/>
      <c r="I9486" s="46"/>
      <c r="N9486" s="60"/>
    </row>
    <row r="9487" spans="2:14" x14ac:dyDescent="0.25">
      <c r="B9487" s="46"/>
      <c r="G9487" s="60"/>
      <c r="H9487" s="46"/>
      <c r="I9487" s="46"/>
      <c r="N9487" s="60"/>
    </row>
    <row r="9488" spans="2:14" x14ac:dyDescent="0.25">
      <c r="B9488" s="46"/>
      <c r="G9488" s="60"/>
      <c r="H9488" s="46"/>
      <c r="I9488" s="46"/>
      <c r="N9488" s="60"/>
    </row>
    <row r="9489" spans="2:14" x14ac:dyDescent="0.25">
      <c r="B9489" s="46"/>
      <c r="G9489" s="60"/>
      <c r="H9489" s="46"/>
      <c r="I9489" s="46"/>
      <c r="N9489" s="60"/>
    </row>
    <row r="9490" spans="2:14" x14ac:dyDescent="0.25">
      <c r="B9490" s="46"/>
      <c r="G9490" s="60"/>
      <c r="H9490" s="46"/>
      <c r="I9490" s="46"/>
      <c r="N9490" s="60"/>
    </row>
    <row r="9491" spans="2:14" x14ac:dyDescent="0.25">
      <c r="B9491" s="46"/>
      <c r="G9491" s="60"/>
      <c r="H9491" s="46"/>
      <c r="I9491" s="46"/>
      <c r="N9491" s="60"/>
    </row>
    <row r="9492" spans="2:14" x14ac:dyDescent="0.25">
      <c r="B9492" s="46"/>
      <c r="G9492" s="60"/>
      <c r="H9492" s="46"/>
      <c r="I9492" s="46"/>
      <c r="N9492" s="60"/>
    </row>
    <row r="9493" spans="2:14" x14ac:dyDescent="0.25">
      <c r="B9493" s="46"/>
      <c r="G9493" s="60"/>
      <c r="H9493" s="46"/>
      <c r="I9493" s="46"/>
      <c r="N9493" s="60"/>
    </row>
    <row r="9494" spans="2:14" x14ac:dyDescent="0.25">
      <c r="B9494" s="46"/>
      <c r="G9494" s="60"/>
      <c r="H9494" s="46"/>
      <c r="I9494" s="46"/>
      <c r="N9494" s="60"/>
    </row>
    <row r="9495" spans="2:14" x14ac:dyDescent="0.25">
      <c r="B9495" s="46"/>
      <c r="G9495" s="60"/>
      <c r="H9495" s="46"/>
      <c r="I9495" s="46"/>
      <c r="N9495" s="60"/>
    </row>
    <row r="9496" spans="2:14" x14ac:dyDescent="0.25">
      <c r="B9496" s="46"/>
      <c r="G9496" s="60"/>
      <c r="H9496" s="46"/>
      <c r="I9496" s="46"/>
      <c r="N9496" s="60"/>
    </row>
    <row r="9497" spans="2:14" x14ac:dyDescent="0.25">
      <c r="B9497" s="46"/>
      <c r="G9497" s="60"/>
      <c r="H9497" s="46"/>
      <c r="I9497" s="46"/>
      <c r="N9497" s="60"/>
    </row>
    <row r="9498" spans="2:14" x14ac:dyDescent="0.25">
      <c r="B9498" s="46"/>
      <c r="G9498" s="60"/>
      <c r="H9498" s="46"/>
      <c r="I9498" s="46"/>
      <c r="N9498" s="60"/>
    </row>
    <row r="9499" spans="2:14" x14ac:dyDescent="0.25">
      <c r="B9499" s="46"/>
      <c r="G9499" s="60"/>
      <c r="H9499" s="46"/>
      <c r="I9499" s="46"/>
      <c r="N9499" s="60"/>
    </row>
    <row r="9500" spans="2:14" x14ac:dyDescent="0.25">
      <c r="B9500" s="46"/>
      <c r="G9500" s="60"/>
      <c r="H9500" s="46"/>
      <c r="I9500" s="46"/>
      <c r="N9500" s="60"/>
    </row>
    <row r="9501" spans="2:14" x14ac:dyDescent="0.25">
      <c r="B9501" s="46"/>
      <c r="G9501" s="60"/>
      <c r="H9501" s="46"/>
      <c r="I9501" s="46"/>
      <c r="N9501" s="60"/>
    </row>
    <row r="9502" spans="2:14" x14ac:dyDescent="0.25">
      <c r="B9502" s="46"/>
      <c r="G9502" s="60"/>
      <c r="H9502" s="46"/>
      <c r="I9502" s="46"/>
      <c r="N9502" s="60"/>
    </row>
    <row r="9503" spans="2:14" x14ac:dyDescent="0.25">
      <c r="B9503" s="46"/>
      <c r="G9503" s="60"/>
      <c r="H9503" s="46"/>
      <c r="I9503" s="46"/>
      <c r="N9503" s="60"/>
    </row>
    <row r="9504" spans="2:14" x14ac:dyDescent="0.25">
      <c r="B9504" s="46"/>
      <c r="G9504" s="60"/>
      <c r="H9504" s="46"/>
      <c r="I9504" s="46"/>
      <c r="N9504" s="60"/>
    </row>
    <row r="9505" spans="2:14" x14ac:dyDescent="0.25">
      <c r="B9505" s="46"/>
      <c r="G9505" s="60"/>
      <c r="H9505" s="46"/>
      <c r="I9505" s="46"/>
      <c r="N9505" s="60"/>
    </row>
    <row r="9506" spans="2:14" x14ac:dyDescent="0.25">
      <c r="B9506" s="46"/>
      <c r="G9506" s="60"/>
      <c r="H9506" s="46"/>
      <c r="I9506" s="46"/>
      <c r="N9506" s="60"/>
    </row>
    <row r="9507" spans="2:14" x14ac:dyDescent="0.25">
      <c r="B9507" s="46"/>
      <c r="G9507" s="60"/>
      <c r="H9507" s="46"/>
      <c r="I9507" s="46"/>
      <c r="N9507" s="60"/>
    </row>
    <row r="9508" spans="2:14" x14ac:dyDescent="0.25">
      <c r="B9508" s="46"/>
      <c r="G9508" s="60"/>
      <c r="H9508" s="46"/>
      <c r="I9508" s="46"/>
      <c r="N9508" s="60"/>
    </row>
    <row r="9509" spans="2:14" x14ac:dyDescent="0.25">
      <c r="B9509" s="46"/>
      <c r="G9509" s="60"/>
      <c r="H9509" s="46"/>
      <c r="I9509" s="46"/>
      <c r="N9509" s="60"/>
    </row>
    <row r="9510" spans="2:14" x14ac:dyDescent="0.25">
      <c r="B9510" s="46"/>
      <c r="G9510" s="60"/>
      <c r="H9510" s="46"/>
      <c r="I9510" s="46"/>
      <c r="N9510" s="60"/>
    </row>
    <row r="9511" spans="2:14" x14ac:dyDescent="0.25">
      <c r="B9511" s="46"/>
      <c r="G9511" s="60"/>
      <c r="H9511" s="46"/>
      <c r="I9511" s="46"/>
      <c r="N9511" s="60"/>
    </row>
    <row r="9512" spans="2:14" x14ac:dyDescent="0.25">
      <c r="B9512" s="46"/>
      <c r="G9512" s="60"/>
      <c r="H9512" s="46"/>
      <c r="I9512" s="46"/>
      <c r="N9512" s="60"/>
    </row>
    <row r="9513" spans="2:14" x14ac:dyDescent="0.25">
      <c r="B9513" s="46"/>
      <c r="G9513" s="60"/>
      <c r="H9513" s="46"/>
      <c r="I9513" s="46"/>
      <c r="N9513" s="60"/>
    </row>
    <row r="9514" spans="2:14" x14ac:dyDescent="0.25">
      <c r="B9514" s="46"/>
      <c r="G9514" s="60"/>
      <c r="H9514" s="46"/>
      <c r="I9514" s="46"/>
      <c r="N9514" s="60"/>
    </row>
    <row r="9515" spans="2:14" x14ac:dyDescent="0.25">
      <c r="B9515" s="46"/>
      <c r="G9515" s="60"/>
      <c r="H9515" s="46"/>
      <c r="I9515" s="46"/>
      <c r="N9515" s="60"/>
    </row>
    <row r="9516" spans="2:14" x14ac:dyDescent="0.25">
      <c r="B9516" s="46"/>
      <c r="G9516" s="60"/>
      <c r="H9516" s="46"/>
      <c r="I9516" s="46"/>
      <c r="N9516" s="60"/>
    </row>
    <row r="9517" spans="2:14" x14ac:dyDescent="0.25">
      <c r="B9517" s="46"/>
      <c r="G9517" s="60"/>
      <c r="H9517" s="46"/>
      <c r="I9517" s="46"/>
      <c r="N9517" s="60"/>
    </row>
    <row r="9518" spans="2:14" x14ac:dyDescent="0.25">
      <c r="B9518" s="46"/>
      <c r="G9518" s="60"/>
      <c r="H9518" s="46"/>
      <c r="I9518" s="46"/>
      <c r="N9518" s="60"/>
    </row>
    <row r="9519" spans="2:14" x14ac:dyDescent="0.25">
      <c r="B9519" s="46"/>
      <c r="G9519" s="60"/>
      <c r="H9519" s="46"/>
      <c r="I9519" s="46"/>
      <c r="N9519" s="60"/>
    </row>
    <row r="9520" spans="2:14" x14ac:dyDescent="0.25">
      <c r="B9520" s="46"/>
      <c r="G9520" s="60"/>
      <c r="H9520" s="46"/>
      <c r="I9520" s="46"/>
      <c r="N9520" s="60"/>
    </row>
    <row r="9521" spans="2:14" x14ac:dyDescent="0.25">
      <c r="B9521" s="46"/>
      <c r="G9521" s="60"/>
      <c r="H9521" s="46"/>
      <c r="I9521" s="46"/>
      <c r="N9521" s="60"/>
    </row>
    <row r="9522" spans="2:14" x14ac:dyDescent="0.25">
      <c r="B9522" s="46"/>
      <c r="G9522" s="60"/>
      <c r="H9522" s="46"/>
      <c r="I9522" s="46"/>
      <c r="N9522" s="60"/>
    </row>
    <row r="9523" spans="2:14" x14ac:dyDescent="0.25">
      <c r="B9523" s="46"/>
      <c r="G9523" s="60"/>
      <c r="H9523" s="46"/>
      <c r="I9523" s="46"/>
      <c r="N9523" s="60"/>
    </row>
    <row r="9524" spans="2:14" x14ac:dyDescent="0.25">
      <c r="B9524" s="46"/>
      <c r="G9524" s="60"/>
      <c r="H9524" s="46"/>
      <c r="I9524" s="46"/>
      <c r="N9524" s="60"/>
    </row>
    <row r="9525" spans="2:14" x14ac:dyDescent="0.25">
      <c r="B9525" s="46"/>
      <c r="G9525" s="60"/>
      <c r="H9525" s="46"/>
      <c r="I9525" s="46"/>
      <c r="N9525" s="60"/>
    </row>
    <row r="9526" spans="2:14" x14ac:dyDescent="0.25">
      <c r="B9526" s="46"/>
      <c r="G9526" s="60"/>
      <c r="H9526" s="46"/>
      <c r="I9526" s="46"/>
      <c r="N9526" s="60"/>
    </row>
    <row r="9527" spans="2:14" x14ac:dyDescent="0.25">
      <c r="B9527" s="46"/>
      <c r="G9527" s="60"/>
      <c r="H9527" s="46"/>
      <c r="I9527" s="46"/>
      <c r="N9527" s="60"/>
    </row>
    <row r="9528" spans="2:14" x14ac:dyDescent="0.25">
      <c r="B9528" s="46"/>
      <c r="G9528" s="60"/>
      <c r="H9528" s="46"/>
      <c r="I9528" s="46"/>
      <c r="N9528" s="60"/>
    </row>
    <row r="9529" spans="2:14" x14ac:dyDescent="0.25">
      <c r="B9529" s="46"/>
      <c r="G9529" s="60"/>
      <c r="H9529" s="46"/>
      <c r="I9529" s="46"/>
      <c r="N9529" s="60"/>
    </row>
    <row r="9530" spans="2:14" x14ac:dyDescent="0.25">
      <c r="B9530" s="46"/>
      <c r="G9530" s="60"/>
      <c r="H9530" s="46"/>
      <c r="I9530" s="46"/>
      <c r="N9530" s="60"/>
    </row>
    <row r="9531" spans="2:14" x14ac:dyDescent="0.25">
      <c r="B9531" s="46"/>
      <c r="G9531" s="60"/>
      <c r="H9531" s="46"/>
      <c r="I9531" s="46"/>
      <c r="N9531" s="60"/>
    </row>
    <row r="9532" spans="2:14" x14ac:dyDescent="0.25">
      <c r="B9532" s="46"/>
      <c r="G9532" s="60"/>
      <c r="H9532" s="46"/>
      <c r="I9532" s="46"/>
      <c r="N9532" s="60"/>
    </row>
    <row r="9533" spans="2:14" x14ac:dyDescent="0.25">
      <c r="B9533" s="46"/>
      <c r="G9533" s="60"/>
      <c r="H9533" s="46"/>
      <c r="I9533" s="46"/>
      <c r="N9533" s="60"/>
    </row>
    <row r="9534" spans="2:14" x14ac:dyDescent="0.25">
      <c r="B9534" s="46"/>
      <c r="G9534" s="60"/>
      <c r="H9534" s="46"/>
      <c r="I9534" s="46"/>
      <c r="N9534" s="60"/>
    </row>
    <row r="9535" spans="2:14" x14ac:dyDescent="0.25">
      <c r="B9535" s="46"/>
      <c r="G9535" s="60"/>
      <c r="H9535" s="46"/>
      <c r="I9535" s="46"/>
      <c r="N9535" s="60"/>
    </row>
    <row r="9536" spans="2:14" x14ac:dyDescent="0.25">
      <c r="B9536" s="46"/>
      <c r="G9536" s="60"/>
      <c r="H9536" s="46"/>
      <c r="I9536" s="46"/>
      <c r="N9536" s="60"/>
    </row>
    <row r="9537" spans="2:14" x14ac:dyDescent="0.25">
      <c r="B9537" s="46"/>
      <c r="G9537" s="60"/>
      <c r="H9537" s="46"/>
      <c r="I9537" s="46"/>
      <c r="N9537" s="60"/>
    </row>
    <row r="9538" spans="2:14" x14ac:dyDescent="0.25">
      <c r="B9538" s="46"/>
      <c r="G9538" s="60"/>
      <c r="H9538" s="46"/>
      <c r="I9538" s="46"/>
      <c r="N9538" s="60"/>
    </row>
    <row r="9539" spans="2:14" x14ac:dyDescent="0.25">
      <c r="B9539" s="46"/>
      <c r="G9539" s="60"/>
      <c r="H9539" s="46"/>
      <c r="I9539" s="46"/>
      <c r="N9539" s="60"/>
    </row>
    <row r="9540" spans="2:14" x14ac:dyDescent="0.25">
      <c r="B9540" s="46"/>
      <c r="G9540" s="60"/>
      <c r="H9540" s="46"/>
      <c r="I9540" s="46"/>
      <c r="N9540" s="60"/>
    </row>
    <row r="9541" spans="2:14" x14ac:dyDescent="0.25">
      <c r="B9541" s="46"/>
      <c r="G9541" s="60"/>
      <c r="H9541" s="46"/>
      <c r="I9541" s="46"/>
      <c r="N9541" s="60"/>
    </row>
    <row r="9542" spans="2:14" x14ac:dyDescent="0.25">
      <c r="B9542" s="46"/>
      <c r="G9542" s="60"/>
      <c r="H9542" s="46"/>
      <c r="I9542" s="46"/>
      <c r="N9542" s="60"/>
    </row>
    <row r="9543" spans="2:14" x14ac:dyDescent="0.25">
      <c r="B9543" s="46"/>
      <c r="G9543" s="60"/>
      <c r="H9543" s="46"/>
      <c r="I9543" s="46"/>
      <c r="N9543" s="60"/>
    </row>
    <row r="9544" spans="2:14" x14ac:dyDescent="0.25">
      <c r="B9544" s="46"/>
      <c r="G9544" s="60"/>
      <c r="H9544" s="46"/>
      <c r="I9544" s="46"/>
      <c r="N9544" s="60"/>
    </row>
    <row r="9545" spans="2:14" x14ac:dyDescent="0.25">
      <c r="B9545" s="46"/>
      <c r="G9545" s="60"/>
      <c r="H9545" s="46"/>
      <c r="I9545" s="46"/>
      <c r="N9545" s="60"/>
    </row>
    <row r="9546" spans="2:14" x14ac:dyDescent="0.25">
      <c r="B9546" s="46"/>
      <c r="G9546" s="60"/>
      <c r="H9546" s="46"/>
      <c r="I9546" s="46"/>
      <c r="N9546" s="60"/>
    </row>
    <row r="9547" spans="2:14" x14ac:dyDescent="0.25">
      <c r="B9547" s="46"/>
      <c r="G9547" s="60"/>
      <c r="H9547" s="46"/>
      <c r="I9547" s="46"/>
      <c r="N9547" s="60"/>
    </row>
    <row r="9548" spans="2:14" x14ac:dyDescent="0.25">
      <c r="B9548" s="46"/>
      <c r="G9548" s="60"/>
      <c r="H9548" s="46"/>
      <c r="I9548" s="46"/>
      <c r="N9548" s="60"/>
    </row>
    <row r="9549" spans="2:14" x14ac:dyDescent="0.25">
      <c r="B9549" s="46"/>
      <c r="G9549" s="60"/>
      <c r="H9549" s="46"/>
      <c r="I9549" s="46"/>
      <c r="N9549" s="60"/>
    </row>
    <row r="9550" spans="2:14" x14ac:dyDescent="0.25">
      <c r="B9550" s="46"/>
      <c r="G9550" s="60"/>
      <c r="H9550" s="46"/>
      <c r="I9550" s="46"/>
      <c r="N9550" s="60"/>
    </row>
    <row r="9551" spans="2:14" x14ac:dyDescent="0.25">
      <c r="B9551" s="46"/>
      <c r="G9551" s="60"/>
      <c r="H9551" s="46"/>
      <c r="I9551" s="46"/>
      <c r="N9551" s="60"/>
    </row>
    <row r="9552" spans="2:14" x14ac:dyDescent="0.25">
      <c r="B9552" s="46"/>
      <c r="G9552" s="60"/>
      <c r="H9552" s="46"/>
      <c r="I9552" s="46"/>
      <c r="N9552" s="60"/>
    </row>
    <row r="9553" spans="2:14" x14ac:dyDescent="0.25">
      <c r="B9553" s="46"/>
      <c r="G9553" s="60"/>
      <c r="H9553" s="46"/>
      <c r="I9553" s="46"/>
      <c r="N9553" s="60"/>
    </row>
    <row r="9554" spans="2:14" x14ac:dyDescent="0.25">
      <c r="B9554" s="46"/>
      <c r="G9554" s="60"/>
      <c r="H9554" s="46"/>
      <c r="I9554" s="46"/>
      <c r="N9554" s="60"/>
    </row>
    <row r="9555" spans="2:14" x14ac:dyDescent="0.25">
      <c r="B9555" s="46"/>
      <c r="G9555" s="60"/>
      <c r="H9555" s="46"/>
      <c r="I9555" s="46"/>
      <c r="N9555" s="60"/>
    </row>
    <row r="9556" spans="2:14" x14ac:dyDescent="0.25">
      <c r="B9556" s="46"/>
      <c r="G9556" s="60"/>
      <c r="H9556" s="46"/>
      <c r="I9556" s="46"/>
      <c r="N9556" s="60"/>
    </row>
    <row r="9557" spans="2:14" x14ac:dyDescent="0.25">
      <c r="B9557" s="46"/>
      <c r="G9557" s="60"/>
      <c r="H9557" s="46"/>
      <c r="I9557" s="46"/>
      <c r="N9557" s="60"/>
    </row>
    <row r="9558" spans="2:14" x14ac:dyDescent="0.25">
      <c r="B9558" s="46"/>
      <c r="G9558" s="60"/>
      <c r="H9558" s="46"/>
      <c r="I9558" s="46"/>
      <c r="N9558" s="60"/>
    </row>
    <row r="9559" spans="2:14" x14ac:dyDescent="0.25">
      <c r="B9559" s="46"/>
      <c r="G9559" s="60"/>
      <c r="H9559" s="46"/>
      <c r="I9559" s="46"/>
      <c r="N9559" s="60"/>
    </row>
    <row r="9560" spans="2:14" x14ac:dyDescent="0.25">
      <c r="B9560" s="46"/>
      <c r="G9560" s="60"/>
      <c r="H9560" s="46"/>
      <c r="I9560" s="46"/>
      <c r="N9560" s="60"/>
    </row>
    <row r="9561" spans="2:14" x14ac:dyDescent="0.25">
      <c r="B9561" s="46"/>
      <c r="G9561" s="60"/>
      <c r="H9561" s="46"/>
      <c r="I9561" s="46"/>
      <c r="N9561" s="60"/>
    </row>
    <row r="9562" spans="2:14" x14ac:dyDescent="0.25">
      <c r="B9562" s="46"/>
      <c r="G9562" s="60"/>
      <c r="H9562" s="46"/>
      <c r="I9562" s="46"/>
      <c r="N9562" s="60"/>
    </row>
    <row r="9563" spans="2:14" x14ac:dyDescent="0.25">
      <c r="B9563" s="46"/>
      <c r="G9563" s="60"/>
      <c r="H9563" s="46"/>
      <c r="I9563" s="46"/>
      <c r="N9563" s="60"/>
    </row>
    <row r="9564" spans="2:14" x14ac:dyDescent="0.25">
      <c r="B9564" s="46"/>
      <c r="G9564" s="60"/>
      <c r="H9564" s="46"/>
      <c r="I9564" s="46"/>
      <c r="N9564" s="60"/>
    </row>
    <row r="9565" spans="2:14" x14ac:dyDescent="0.25">
      <c r="B9565" s="46"/>
      <c r="G9565" s="60"/>
      <c r="H9565" s="46"/>
      <c r="I9565" s="46"/>
      <c r="N9565" s="60"/>
    </row>
    <row r="9566" spans="2:14" x14ac:dyDescent="0.25">
      <c r="B9566" s="46"/>
      <c r="G9566" s="60"/>
      <c r="H9566" s="46"/>
      <c r="I9566" s="46"/>
      <c r="N9566" s="60"/>
    </row>
    <row r="9567" spans="2:14" x14ac:dyDescent="0.25">
      <c r="B9567" s="46"/>
      <c r="G9567" s="60"/>
      <c r="H9567" s="46"/>
      <c r="I9567" s="46"/>
      <c r="N9567" s="60"/>
    </row>
    <row r="9568" spans="2:14" x14ac:dyDescent="0.25">
      <c r="B9568" s="46"/>
      <c r="G9568" s="60"/>
      <c r="H9568" s="46"/>
      <c r="I9568" s="46"/>
      <c r="N9568" s="60"/>
    </row>
    <row r="9569" spans="2:14" x14ac:dyDescent="0.25">
      <c r="B9569" s="46"/>
      <c r="G9569" s="60"/>
      <c r="H9569" s="46"/>
      <c r="I9569" s="46"/>
      <c r="N9569" s="60"/>
    </row>
    <row r="9570" spans="2:14" x14ac:dyDescent="0.25">
      <c r="B9570" s="46"/>
      <c r="G9570" s="60"/>
      <c r="H9570" s="46"/>
      <c r="I9570" s="46"/>
      <c r="N9570" s="60"/>
    </row>
    <row r="9571" spans="2:14" x14ac:dyDescent="0.25">
      <c r="B9571" s="46"/>
      <c r="G9571" s="60"/>
      <c r="H9571" s="46"/>
      <c r="I9571" s="46"/>
      <c r="N9571" s="60"/>
    </row>
    <row r="9572" spans="2:14" x14ac:dyDescent="0.25">
      <c r="B9572" s="46"/>
      <c r="G9572" s="60"/>
      <c r="H9572" s="46"/>
      <c r="I9572" s="46"/>
      <c r="N9572" s="60"/>
    </row>
    <row r="9573" spans="2:14" x14ac:dyDescent="0.25">
      <c r="B9573" s="46"/>
      <c r="G9573" s="60"/>
      <c r="H9573" s="46"/>
      <c r="I9573" s="46"/>
      <c r="N9573" s="60"/>
    </row>
    <row r="9574" spans="2:14" x14ac:dyDescent="0.25">
      <c r="B9574" s="46"/>
      <c r="G9574" s="60"/>
      <c r="H9574" s="46"/>
      <c r="I9574" s="46"/>
      <c r="N9574" s="60"/>
    </row>
    <row r="9575" spans="2:14" x14ac:dyDescent="0.25">
      <c r="B9575" s="46"/>
      <c r="G9575" s="60"/>
      <c r="H9575" s="46"/>
      <c r="I9575" s="46"/>
      <c r="N9575" s="60"/>
    </row>
    <row r="9576" spans="2:14" x14ac:dyDescent="0.25">
      <c r="B9576" s="46"/>
      <c r="G9576" s="60"/>
      <c r="H9576" s="46"/>
      <c r="I9576" s="46"/>
      <c r="N9576" s="60"/>
    </row>
    <row r="9577" spans="2:14" x14ac:dyDescent="0.25">
      <c r="B9577" s="46"/>
      <c r="G9577" s="60"/>
      <c r="H9577" s="46"/>
      <c r="I9577" s="46"/>
      <c r="N9577" s="60"/>
    </row>
    <row r="9578" spans="2:14" x14ac:dyDescent="0.25">
      <c r="B9578" s="46"/>
      <c r="G9578" s="60"/>
      <c r="H9578" s="46"/>
      <c r="I9578" s="46"/>
      <c r="N9578" s="60"/>
    </row>
    <row r="9579" spans="2:14" x14ac:dyDescent="0.25">
      <c r="B9579" s="46"/>
      <c r="G9579" s="60"/>
      <c r="H9579" s="46"/>
      <c r="I9579" s="46"/>
      <c r="N9579" s="60"/>
    </row>
    <row r="9580" spans="2:14" x14ac:dyDescent="0.25">
      <c r="B9580" s="46"/>
      <c r="G9580" s="60"/>
      <c r="H9580" s="46"/>
      <c r="I9580" s="46"/>
      <c r="N9580" s="60"/>
    </row>
    <row r="9581" spans="2:14" x14ac:dyDescent="0.25">
      <c r="B9581" s="46"/>
      <c r="G9581" s="60"/>
      <c r="H9581" s="46"/>
      <c r="I9581" s="46"/>
      <c r="N9581" s="60"/>
    </row>
    <row r="9582" spans="2:14" x14ac:dyDescent="0.25">
      <c r="B9582" s="46"/>
      <c r="G9582" s="60"/>
      <c r="H9582" s="46"/>
      <c r="I9582" s="46"/>
      <c r="N9582" s="60"/>
    </row>
    <row r="9583" spans="2:14" x14ac:dyDescent="0.25">
      <c r="B9583" s="46"/>
      <c r="G9583" s="60"/>
      <c r="H9583" s="46"/>
      <c r="I9583" s="46"/>
      <c r="N9583" s="60"/>
    </row>
    <row r="9584" spans="2:14" x14ac:dyDescent="0.25">
      <c r="B9584" s="46"/>
      <c r="G9584" s="60"/>
      <c r="H9584" s="46"/>
      <c r="I9584" s="46"/>
      <c r="N9584" s="60"/>
    </row>
    <row r="9585" spans="2:14" x14ac:dyDescent="0.25">
      <c r="B9585" s="46"/>
      <c r="G9585" s="60"/>
      <c r="H9585" s="46"/>
      <c r="I9585" s="46"/>
      <c r="N9585" s="60"/>
    </row>
    <row r="9586" spans="2:14" x14ac:dyDescent="0.25">
      <c r="B9586" s="46"/>
      <c r="G9586" s="60"/>
      <c r="H9586" s="46"/>
      <c r="I9586" s="46"/>
      <c r="N9586" s="60"/>
    </row>
    <row r="9587" spans="2:14" x14ac:dyDescent="0.25">
      <c r="B9587" s="46"/>
      <c r="G9587" s="60"/>
      <c r="H9587" s="46"/>
      <c r="I9587" s="46"/>
      <c r="N9587" s="60"/>
    </row>
    <row r="9588" spans="2:14" x14ac:dyDescent="0.25">
      <c r="B9588" s="46"/>
      <c r="G9588" s="60"/>
      <c r="H9588" s="46"/>
      <c r="I9588" s="46"/>
      <c r="N9588" s="60"/>
    </row>
    <row r="9589" spans="2:14" x14ac:dyDescent="0.25">
      <c r="B9589" s="46"/>
      <c r="G9589" s="60"/>
      <c r="H9589" s="46"/>
      <c r="I9589" s="46"/>
      <c r="N9589" s="60"/>
    </row>
    <row r="9590" spans="2:14" x14ac:dyDescent="0.25">
      <c r="B9590" s="46"/>
      <c r="G9590" s="60"/>
      <c r="H9590" s="46"/>
      <c r="I9590" s="46"/>
      <c r="N9590" s="60"/>
    </row>
    <row r="9591" spans="2:14" x14ac:dyDescent="0.25">
      <c r="B9591" s="46"/>
      <c r="G9591" s="60"/>
      <c r="H9591" s="46"/>
      <c r="I9591" s="46"/>
      <c r="N9591" s="60"/>
    </row>
    <row r="9592" spans="2:14" x14ac:dyDescent="0.25">
      <c r="B9592" s="46"/>
      <c r="G9592" s="60"/>
      <c r="H9592" s="46"/>
      <c r="I9592" s="46"/>
      <c r="N9592" s="60"/>
    </row>
    <row r="9593" spans="2:14" x14ac:dyDescent="0.25">
      <c r="B9593" s="46"/>
      <c r="G9593" s="60"/>
      <c r="H9593" s="46"/>
      <c r="I9593" s="46"/>
      <c r="N9593" s="60"/>
    </row>
    <row r="9594" spans="2:14" x14ac:dyDescent="0.25">
      <c r="B9594" s="46"/>
      <c r="G9594" s="60"/>
      <c r="H9594" s="46"/>
      <c r="I9594" s="46"/>
      <c r="N9594" s="60"/>
    </row>
    <row r="9595" spans="2:14" x14ac:dyDescent="0.25">
      <c r="B9595" s="46"/>
      <c r="G9595" s="60"/>
      <c r="H9595" s="46"/>
      <c r="I9595" s="46"/>
      <c r="N9595" s="60"/>
    </row>
    <row r="9596" spans="2:14" x14ac:dyDescent="0.25">
      <c r="B9596" s="46"/>
      <c r="G9596" s="60"/>
      <c r="H9596" s="46"/>
      <c r="I9596" s="46"/>
      <c r="N9596" s="60"/>
    </row>
    <row r="9597" spans="2:14" x14ac:dyDescent="0.25">
      <c r="B9597" s="46"/>
      <c r="G9597" s="60"/>
      <c r="H9597" s="46"/>
      <c r="I9597" s="46"/>
      <c r="N9597" s="60"/>
    </row>
    <row r="9598" spans="2:14" x14ac:dyDescent="0.25">
      <c r="B9598" s="46"/>
      <c r="G9598" s="60"/>
      <c r="H9598" s="46"/>
      <c r="I9598" s="46"/>
      <c r="N9598" s="60"/>
    </row>
    <row r="9599" spans="2:14" x14ac:dyDescent="0.25">
      <c r="B9599" s="46"/>
      <c r="G9599" s="60"/>
      <c r="H9599" s="46"/>
      <c r="I9599" s="46"/>
      <c r="N9599" s="60"/>
    </row>
    <row r="9600" spans="2:14" x14ac:dyDescent="0.25">
      <c r="B9600" s="46"/>
      <c r="G9600" s="60"/>
      <c r="H9600" s="46"/>
      <c r="I9600" s="46"/>
      <c r="N9600" s="60"/>
    </row>
    <row r="9601" spans="2:14" x14ac:dyDescent="0.25">
      <c r="B9601" s="46"/>
      <c r="G9601" s="60"/>
      <c r="H9601" s="46"/>
      <c r="I9601" s="46"/>
      <c r="N9601" s="60"/>
    </row>
    <row r="9602" spans="2:14" x14ac:dyDescent="0.25">
      <c r="B9602" s="46"/>
      <c r="G9602" s="60"/>
      <c r="H9602" s="46"/>
      <c r="I9602" s="46"/>
      <c r="N9602" s="60"/>
    </row>
    <row r="9603" spans="2:14" x14ac:dyDescent="0.25">
      <c r="B9603" s="46"/>
      <c r="G9603" s="60"/>
      <c r="H9603" s="46"/>
      <c r="I9603" s="46"/>
      <c r="N9603" s="60"/>
    </row>
    <row r="9604" spans="2:14" x14ac:dyDescent="0.25">
      <c r="B9604" s="46"/>
      <c r="G9604" s="60"/>
      <c r="H9604" s="46"/>
      <c r="I9604" s="46"/>
      <c r="N9604" s="60"/>
    </row>
    <row r="9605" spans="2:14" x14ac:dyDescent="0.25">
      <c r="B9605" s="46"/>
      <c r="G9605" s="60"/>
      <c r="H9605" s="46"/>
      <c r="I9605" s="46"/>
      <c r="N9605" s="60"/>
    </row>
    <row r="9606" spans="2:14" x14ac:dyDescent="0.25">
      <c r="B9606" s="46"/>
      <c r="G9606" s="60"/>
      <c r="H9606" s="46"/>
      <c r="I9606" s="46"/>
      <c r="N9606" s="60"/>
    </row>
    <row r="9607" spans="2:14" x14ac:dyDescent="0.25">
      <c r="B9607" s="46"/>
      <c r="G9607" s="60"/>
      <c r="H9607" s="46"/>
      <c r="I9607" s="46"/>
      <c r="N9607" s="60"/>
    </row>
    <row r="9608" spans="2:14" x14ac:dyDescent="0.25">
      <c r="B9608" s="46"/>
      <c r="G9608" s="60"/>
      <c r="H9608" s="46"/>
      <c r="I9608" s="46"/>
      <c r="N9608" s="60"/>
    </row>
    <row r="9609" spans="2:14" x14ac:dyDescent="0.25">
      <c r="B9609" s="46"/>
      <c r="G9609" s="60"/>
      <c r="H9609" s="46"/>
      <c r="I9609" s="46"/>
      <c r="N9609" s="60"/>
    </row>
    <row r="9610" spans="2:14" x14ac:dyDescent="0.25">
      <c r="B9610" s="46"/>
      <c r="G9610" s="60"/>
      <c r="H9610" s="46"/>
      <c r="I9610" s="46"/>
      <c r="N9610" s="60"/>
    </row>
    <row r="9611" spans="2:14" x14ac:dyDescent="0.25">
      <c r="B9611" s="46"/>
      <c r="G9611" s="60"/>
      <c r="H9611" s="46"/>
      <c r="I9611" s="46"/>
      <c r="N9611" s="60"/>
    </row>
    <row r="9612" spans="2:14" x14ac:dyDescent="0.25">
      <c r="B9612" s="46"/>
      <c r="G9612" s="60"/>
      <c r="H9612" s="46"/>
      <c r="I9612" s="46"/>
      <c r="N9612" s="60"/>
    </row>
    <row r="9613" spans="2:14" x14ac:dyDescent="0.25">
      <c r="B9613" s="46"/>
      <c r="G9613" s="60"/>
      <c r="H9613" s="46"/>
      <c r="I9613" s="46"/>
      <c r="N9613" s="60"/>
    </row>
    <row r="9614" spans="2:14" x14ac:dyDescent="0.25">
      <c r="B9614" s="46"/>
      <c r="G9614" s="60"/>
      <c r="H9614" s="46"/>
      <c r="I9614" s="46"/>
      <c r="N9614" s="60"/>
    </row>
    <row r="9615" spans="2:14" x14ac:dyDescent="0.25">
      <c r="B9615" s="46"/>
      <c r="G9615" s="60"/>
      <c r="H9615" s="46"/>
      <c r="I9615" s="46"/>
      <c r="N9615" s="60"/>
    </row>
    <row r="9616" spans="2:14" x14ac:dyDescent="0.25">
      <c r="B9616" s="46"/>
      <c r="G9616" s="60"/>
      <c r="H9616" s="46"/>
      <c r="I9616" s="46"/>
      <c r="N9616" s="60"/>
    </row>
    <row r="9617" spans="2:14" x14ac:dyDescent="0.25">
      <c r="B9617" s="46"/>
      <c r="G9617" s="60"/>
      <c r="H9617" s="46"/>
      <c r="I9617" s="46"/>
      <c r="N9617" s="60"/>
    </row>
    <row r="9618" spans="2:14" x14ac:dyDescent="0.25">
      <c r="B9618" s="46"/>
      <c r="G9618" s="60"/>
      <c r="H9618" s="46"/>
      <c r="I9618" s="46"/>
      <c r="N9618" s="60"/>
    </row>
    <row r="9619" spans="2:14" x14ac:dyDescent="0.25">
      <c r="B9619" s="46"/>
      <c r="G9619" s="60"/>
      <c r="H9619" s="46"/>
      <c r="I9619" s="46"/>
      <c r="N9619" s="60"/>
    </row>
    <row r="9620" spans="2:14" x14ac:dyDescent="0.25">
      <c r="B9620" s="46"/>
      <c r="G9620" s="60"/>
      <c r="H9620" s="46"/>
      <c r="I9620" s="46"/>
      <c r="N9620" s="60"/>
    </row>
    <row r="9621" spans="2:14" x14ac:dyDescent="0.25">
      <c r="B9621" s="46"/>
      <c r="G9621" s="60"/>
      <c r="H9621" s="46"/>
      <c r="I9621" s="46"/>
      <c r="N9621" s="60"/>
    </row>
    <row r="9622" spans="2:14" x14ac:dyDescent="0.25">
      <c r="B9622" s="46"/>
      <c r="G9622" s="60"/>
      <c r="H9622" s="46"/>
      <c r="I9622" s="46"/>
      <c r="N9622" s="60"/>
    </row>
    <row r="9623" spans="2:14" x14ac:dyDescent="0.25">
      <c r="B9623" s="46"/>
      <c r="G9623" s="60"/>
      <c r="H9623" s="46"/>
      <c r="I9623" s="46"/>
      <c r="N9623" s="60"/>
    </row>
    <row r="9624" spans="2:14" x14ac:dyDescent="0.25">
      <c r="B9624" s="46"/>
      <c r="G9624" s="60"/>
      <c r="H9624" s="46"/>
      <c r="I9624" s="46"/>
      <c r="N9624" s="60"/>
    </row>
    <row r="9625" spans="2:14" x14ac:dyDescent="0.25">
      <c r="B9625" s="46"/>
      <c r="G9625" s="60"/>
      <c r="H9625" s="46"/>
      <c r="I9625" s="46"/>
      <c r="N9625" s="60"/>
    </row>
    <row r="9626" spans="2:14" x14ac:dyDescent="0.25">
      <c r="B9626" s="46"/>
      <c r="G9626" s="60"/>
      <c r="H9626" s="46"/>
      <c r="I9626" s="46"/>
      <c r="N9626" s="60"/>
    </row>
    <row r="9627" spans="2:14" x14ac:dyDescent="0.25">
      <c r="B9627" s="46"/>
      <c r="G9627" s="60"/>
      <c r="H9627" s="46"/>
      <c r="I9627" s="46"/>
      <c r="N9627" s="60"/>
    </row>
    <row r="9628" spans="2:14" x14ac:dyDescent="0.25">
      <c r="B9628" s="46"/>
      <c r="G9628" s="60"/>
      <c r="H9628" s="46"/>
      <c r="I9628" s="46"/>
      <c r="N9628" s="60"/>
    </row>
    <row r="9629" spans="2:14" x14ac:dyDescent="0.25">
      <c r="B9629" s="46"/>
      <c r="G9629" s="60"/>
      <c r="H9629" s="46"/>
      <c r="I9629" s="46"/>
      <c r="N9629" s="60"/>
    </row>
    <row r="9630" spans="2:14" x14ac:dyDescent="0.25">
      <c r="B9630" s="46"/>
      <c r="G9630" s="60"/>
      <c r="H9630" s="46"/>
      <c r="I9630" s="46"/>
      <c r="N9630" s="60"/>
    </row>
    <row r="9631" spans="2:14" x14ac:dyDescent="0.25">
      <c r="B9631" s="46"/>
      <c r="G9631" s="60"/>
      <c r="H9631" s="46"/>
      <c r="I9631" s="46"/>
      <c r="N9631" s="60"/>
    </row>
    <row r="9632" spans="2:14" x14ac:dyDescent="0.25">
      <c r="B9632" s="46"/>
      <c r="G9632" s="60"/>
      <c r="H9632" s="46"/>
      <c r="I9632" s="46"/>
      <c r="N9632" s="60"/>
    </row>
    <row r="9633" spans="2:14" x14ac:dyDescent="0.25">
      <c r="B9633" s="46"/>
      <c r="G9633" s="60"/>
      <c r="H9633" s="46"/>
      <c r="I9633" s="46"/>
      <c r="N9633" s="60"/>
    </row>
    <row r="9634" spans="2:14" x14ac:dyDescent="0.25">
      <c r="B9634" s="46"/>
      <c r="G9634" s="60"/>
      <c r="H9634" s="46"/>
      <c r="I9634" s="46"/>
      <c r="N9634" s="60"/>
    </row>
    <row r="9635" spans="2:14" x14ac:dyDescent="0.25">
      <c r="B9635" s="46"/>
      <c r="G9635" s="60"/>
      <c r="H9635" s="46"/>
      <c r="I9635" s="46"/>
      <c r="N9635" s="60"/>
    </row>
    <row r="9636" spans="2:14" x14ac:dyDescent="0.25">
      <c r="B9636" s="46"/>
      <c r="G9636" s="60"/>
      <c r="H9636" s="46"/>
      <c r="I9636" s="46"/>
      <c r="N9636" s="60"/>
    </row>
    <row r="9637" spans="2:14" x14ac:dyDescent="0.25">
      <c r="B9637" s="46"/>
      <c r="G9637" s="60"/>
      <c r="H9637" s="46"/>
      <c r="I9637" s="46"/>
      <c r="N9637" s="60"/>
    </row>
    <row r="9638" spans="2:14" x14ac:dyDescent="0.25">
      <c r="B9638" s="46"/>
      <c r="G9638" s="60"/>
      <c r="H9638" s="46"/>
      <c r="I9638" s="46"/>
      <c r="N9638" s="60"/>
    </row>
    <row r="9639" spans="2:14" x14ac:dyDescent="0.25">
      <c r="B9639" s="46"/>
      <c r="G9639" s="60"/>
      <c r="H9639" s="46"/>
      <c r="I9639" s="46"/>
      <c r="N9639" s="60"/>
    </row>
    <row r="9640" spans="2:14" x14ac:dyDescent="0.25">
      <c r="B9640" s="46"/>
      <c r="G9640" s="60"/>
      <c r="H9640" s="46"/>
      <c r="I9640" s="46"/>
      <c r="N9640" s="60"/>
    </row>
    <row r="9641" spans="2:14" x14ac:dyDescent="0.25">
      <c r="B9641" s="46"/>
      <c r="G9641" s="60"/>
      <c r="H9641" s="46"/>
      <c r="I9641" s="46"/>
      <c r="N9641" s="60"/>
    </row>
    <row r="9642" spans="2:14" x14ac:dyDescent="0.25">
      <c r="B9642" s="46"/>
      <c r="G9642" s="60"/>
      <c r="H9642" s="46"/>
      <c r="I9642" s="46"/>
      <c r="N9642" s="60"/>
    </row>
    <row r="9643" spans="2:14" x14ac:dyDescent="0.25">
      <c r="B9643" s="46"/>
      <c r="G9643" s="60"/>
      <c r="H9643" s="46"/>
      <c r="I9643" s="46"/>
      <c r="N9643" s="60"/>
    </row>
    <row r="9644" spans="2:14" x14ac:dyDescent="0.25">
      <c r="B9644" s="46"/>
      <c r="G9644" s="60"/>
      <c r="H9644" s="46"/>
      <c r="I9644" s="46"/>
      <c r="N9644" s="60"/>
    </row>
    <row r="9645" spans="2:14" x14ac:dyDescent="0.25">
      <c r="B9645" s="46"/>
      <c r="G9645" s="60"/>
      <c r="H9645" s="46"/>
      <c r="I9645" s="46"/>
      <c r="N9645" s="60"/>
    </row>
    <row r="9646" spans="2:14" x14ac:dyDescent="0.25">
      <c r="B9646" s="46"/>
      <c r="G9646" s="60"/>
      <c r="H9646" s="46"/>
      <c r="I9646" s="46"/>
      <c r="N9646" s="60"/>
    </row>
    <row r="9647" spans="2:14" x14ac:dyDescent="0.25">
      <c r="B9647" s="46"/>
      <c r="G9647" s="60"/>
      <c r="H9647" s="46"/>
      <c r="I9647" s="46"/>
      <c r="N9647" s="60"/>
    </row>
    <row r="9648" spans="2:14" x14ac:dyDescent="0.25">
      <c r="B9648" s="46"/>
      <c r="G9648" s="60"/>
      <c r="H9648" s="46"/>
      <c r="I9648" s="46"/>
      <c r="N9648" s="60"/>
    </row>
    <row r="9649" spans="2:14" x14ac:dyDescent="0.25">
      <c r="B9649" s="46"/>
      <c r="G9649" s="60"/>
      <c r="H9649" s="46"/>
      <c r="I9649" s="46"/>
      <c r="N9649" s="60"/>
    </row>
    <row r="9650" spans="2:14" x14ac:dyDescent="0.25">
      <c r="B9650" s="46"/>
      <c r="G9650" s="60"/>
      <c r="H9650" s="46"/>
      <c r="I9650" s="46"/>
      <c r="N9650" s="60"/>
    </row>
    <row r="9651" spans="2:14" x14ac:dyDescent="0.25">
      <c r="B9651" s="46"/>
      <c r="G9651" s="60"/>
      <c r="H9651" s="46"/>
      <c r="I9651" s="46"/>
      <c r="N9651" s="60"/>
    </row>
    <row r="9652" spans="2:14" x14ac:dyDescent="0.25">
      <c r="B9652" s="46"/>
      <c r="G9652" s="60"/>
      <c r="H9652" s="46"/>
      <c r="I9652" s="46"/>
      <c r="N9652" s="60"/>
    </row>
    <row r="9653" spans="2:14" x14ac:dyDescent="0.25">
      <c r="B9653" s="46"/>
      <c r="G9653" s="60"/>
      <c r="H9653" s="46"/>
      <c r="I9653" s="46"/>
      <c r="N9653" s="60"/>
    </row>
    <row r="9654" spans="2:14" x14ac:dyDescent="0.25">
      <c r="B9654" s="46"/>
      <c r="G9654" s="60"/>
      <c r="H9654" s="46"/>
      <c r="I9654" s="46"/>
      <c r="N9654" s="60"/>
    </row>
    <row r="9655" spans="2:14" x14ac:dyDescent="0.25">
      <c r="B9655" s="46"/>
      <c r="G9655" s="60"/>
      <c r="H9655" s="46"/>
      <c r="I9655" s="46"/>
      <c r="N9655" s="60"/>
    </row>
    <row r="9656" spans="2:14" x14ac:dyDescent="0.25">
      <c r="B9656" s="46"/>
      <c r="G9656" s="60"/>
      <c r="H9656" s="46"/>
      <c r="I9656" s="46"/>
      <c r="N9656" s="60"/>
    </row>
    <row r="9657" spans="2:14" x14ac:dyDescent="0.25">
      <c r="B9657" s="46"/>
      <c r="G9657" s="60"/>
      <c r="H9657" s="46"/>
      <c r="I9657" s="46"/>
      <c r="N9657" s="60"/>
    </row>
    <row r="9658" spans="2:14" x14ac:dyDescent="0.25">
      <c r="B9658" s="46"/>
      <c r="G9658" s="60"/>
      <c r="H9658" s="46"/>
      <c r="I9658" s="46"/>
      <c r="N9658" s="60"/>
    </row>
    <row r="9659" spans="2:14" x14ac:dyDescent="0.25">
      <c r="B9659" s="46"/>
      <c r="G9659" s="60"/>
      <c r="H9659" s="46"/>
      <c r="I9659" s="46"/>
      <c r="N9659" s="60"/>
    </row>
    <row r="9660" spans="2:14" x14ac:dyDescent="0.25">
      <c r="B9660" s="46"/>
      <c r="G9660" s="60"/>
      <c r="H9660" s="46"/>
      <c r="I9660" s="46"/>
      <c r="N9660" s="60"/>
    </row>
    <row r="9661" spans="2:14" x14ac:dyDescent="0.25">
      <c r="B9661" s="46"/>
      <c r="G9661" s="60"/>
      <c r="H9661" s="46"/>
      <c r="I9661" s="46"/>
      <c r="N9661" s="60"/>
    </row>
    <row r="9662" spans="2:14" x14ac:dyDescent="0.25">
      <c r="B9662" s="46"/>
      <c r="G9662" s="60"/>
      <c r="H9662" s="46"/>
      <c r="I9662" s="46"/>
      <c r="N9662" s="60"/>
    </row>
    <row r="9663" spans="2:14" x14ac:dyDescent="0.25">
      <c r="B9663" s="46"/>
      <c r="G9663" s="60"/>
      <c r="H9663" s="46"/>
      <c r="I9663" s="46"/>
      <c r="N9663" s="60"/>
    </row>
    <row r="9664" spans="2:14" x14ac:dyDescent="0.25">
      <c r="B9664" s="46"/>
      <c r="G9664" s="60"/>
      <c r="H9664" s="46"/>
      <c r="I9664" s="46"/>
      <c r="N9664" s="60"/>
    </row>
    <row r="9665" spans="2:14" x14ac:dyDescent="0.25">
      <c r="B9665" s="46"/>
      <c r="G9665" s="60"/>
      <c r="H9665" s="46"/>
      <c r="I9665" s="46"/>
      <c r="N9665" s="60"/>
    </row>
    <row r="9666" spans="2:14" x14ac:dyDescent="0.25">
      <c r="B9666" s="46"/>
      <c r="G9666" s="60"/>
      <c r="H9666" s="46"/>
      <c r="I9666" s="46"/>
      <c r="N9666" s="60"/>
    </row>
    <row r="9667" spans="2:14" x14ac:dyDescent="0.25">
      <c r="B9667" s="46"/>
      <c r="G9667" s="60"/>
      <c r="H9667" s="46"/>
      <c r="I9667" s="46"/>
      <c r="N9667" s="60"/>
    </row>
    <row r="9668" spans="2:14" x14ac:dyDescent="0.25">
      <c r="B9668" s="46"/>
      <c r="G9668" s="60"/>
      <c r="H9668" s="46"/>
      <c r="I9668" s="46"/>
      <c r="N9668" s="60"/>
    </row>
    <row r="9669" spans="2:14" x14ac:dyDescent="0.25">
      <c r="B9669" s="46"/>
      <c r="G9669" s="60"/>
      <c r="H9669" s="46"/>
      <c r="I9669" s="46"/>
      <c r="N9669" s="60"/>
    </row>
    <row r="9670" spans="2:14" x14ac:dyDescent="0.25">
      <c r="B9670" s="46"/>
      <c r="G9670" s="60"/>
      <c r="H9670" s="46"/>
      <c r="I9670" s="46"/>
      <c r="N9670" s="60"/>
    </row>
    <row r="9671" spans="2:14" x14ac:dyDescent="0.25">
      <c r="B9671" s="46"/>
      <c r="G9671" s="60"/>
      <c r="H9671" s="46"/>
      <c r="I9671" s="46"/>
      <c r="N9671" s="60"/>
    </row>
    <row r="9672" spans="2:14" x14ac:dyDescent="0.25">
      <c r="B9672" s="46"/>
      <c r="G9672" s="60"/>
      <c r="H9672" s="46"/>
      <c r="I9672" s="46"/>
      <c r="N9672" s="60"/>
    </row>
    <row r="9673" spans="2:14" x14ac:dyDescent="0.25">
      <c r="B9673" s="46"/>
      <c r="G9673" s="60"/>
      <c r="H9673" s="46"/>
      <c r="I9673" s="46"/>
      <c r="N9673" s="60"/>
    </row>
    <row r="9674" spans="2:14" x14ac:dyDescent="0.25">
      <c r="B9674" s="46"/>
      <c r="G9674" s="60"/>
      <c r="H9674" s="46"/>
      <c r="I9674" s="46"/>
      <c r="N9674" s="60"/>
    </row>
    <row r="9675" spans="2:14" x14ac:dyDescent="0.25">
      <c r="B9675" s="46"/>
      <c r="G9675" s="60"/>
      <c r="H9675" s="46"/>
      <c r="I9675" s="46"/>
      <c r="N9675" s="60"/>
    </row>
    <row r="9676" spans="2:14" x14ac:dyDescent="0.25">
      <c r="B9676" s="46"/>
      <c r="G9676" s="60"/>
      <c r="H9676" s="46"/>
      <c r="I9676" s="46"/>
      <c r="N9676" s="60"/>
    </row>
    <row r="9677" spans="2:14" x14ac:dyDescent="0.25">
      <c r="B9677" s="46"/>
      <c r="G9677" s="60"/>
      <c r="H9677" s="46"/>
      <c r="I9677" s="46"/>
      <c r="N9677" s="60"/>
    </row>
    <row r="9678" spans="2:14" x14ac:dyDescent="0.25">
      <c r="B9678" s="46"/>
      <c r="G9678" s="60"/>
      <c r="H9678" s="46"/>
      <c r="I9678" s="46"/>
      <c r="N9678" s="60"/>
    </row>
    <row r="9679" spans="2:14" x14ac:dyDescent="0.25">
      <c r="B9679" s="46"/>
      <c r="G9679" s="60"/>
      <c r="H9679" s="46"/>
      <c r="I9679" s="46"/>
      <c r="N9679" s="60"/>
    </row>
    <row r="9680" spans="2:14" x14ac:dyDescent="0.25">
      <c r="B9680" s="46"/>
      <c r="G9680" s="60"/>
      <c r="H9680" s="46"/>
      <c r="I9680" s="46"/>
      <c r="N9680" s="60"/>
    </row>
    <row r="9681" spans="2:14" x14ac:dyDescent="0.25">
      <c r="B9681" s="46"/>
      <c r="G9681" s="60"/>
      <c r="H9681" s="46"/>
      <c r="I9681" s="46"/>
      <c r="N9681" s="60"/>
    </row>
    <row r="9682" spans="2:14" x14ac:dyDescent="0.25">
      <c r="B9682" s="46"/>
      <c r="G9682" s="60"/>
      <c r="H9682" s="46"/>
      <c r="I9682" s="46"/>
      <c r="N9682" s="60"/>
    </row>
    <row r="9683" spans="2:14" x14ac:dyDescent="0.25">
      <c r="B9683" s="46"/>
      <c r="G9683" s="60"/>
      <c r="H9683" s="46"/>
      <c r="I9683" s="46"/>
      <c r="N9683" s="60"/>
    </row>
    <row r="9684" spans="2:14" x14ac:dyDescent="0.25">
      <c r="B9684" s="46"/>
      <c r="G9684" s="60"/>
      <c r="H9684" s="46"/>
      <c r="I9684" s="46"/>
      <c r="N9684" s="60"/>
    </row>
    <row r="9685" spans="2:14" x14ac:dyDescent="0.25">
      <c r="B9685" s="46"/>
      <c r="G9685" s="60"/>
      <c r="H9685" s="46"/>
      <c r="I9685" s="46"/>
      <c r="N9685" s="60"/>
    </row>
    <row r="9686" spans="2:14" x14ac:dyDescent="0.25">
      <c r="B9686" s="46"/>
      <c r="G9686" s="60"/>
      <c r="H9686" s="46"/>
      <c r="I9686" s="46"/>
      <c r="N9686" s="60"/>
    </row>
    <row r="9687" spans="2:14" x14ac:dyDescent="0.25">
      <c r="B9687" s="46"/>
      <c r="G9687" s="60"/>
      <c r="H9687" s="46"/>
      <c r="I9687" s="46"/>
      <c r="N9687" s="60"/>
    </row>
    <row r="9688" spans="2:14" x14ac:dyDescent="0.25">
      <c r="B9688" s="46"/>
      <c r="G9688" s="60"/>
      <c r="H9688" s="46"/>
      <c r="I9688" s="46"/>
      <c r="N9688" s="60"/>
    </row>
    <row r="9689" spans="2:14" x14ac:dyDescent="0.25">
      <c r="B9689" s="46"/>
      <c r="G9689" s="60"/>
      <c r="H9689" s="46"/>
      <c r="I9689" s="46"/>
      <c r="N9689" s="60"/>
    </row>
    <row r="9690" spans="2:14" x14ac:dyDescent="0.25">
      <c r="B9690" s="46"/>
      <c r="G9690" s="60"/>
      <c r="H9690" s="46"/>
      <c r="I9690" s="46"/>
      <c r="N9690" s="60"/>
    </row>
    <row r="9691" spans="2:14" x14ac:dyDescent="0.25">
      <c r="B9691" s="46"/>
      <c r="G9691" s="60"/>
      <c r="H9691" s="46"/>
      <c r="I9691" s="46"/>
      <c r="N9691" s="60"/>
    </row>
    <row r="9692" spans="2:14" x14ac:dyDescent="0.25">
      <c r="B9692" s="46"/>
      <c r="G9692" s="60"/>
      <c r="H9692" s="46"/>
      <c r="I9692" s="46"/>
      <c r="N9692" s="60"/>
    </row>
    <row r="9693" spans="2:14" x14ac:dyDescent="0.25">
      <c r="B9693" s="46"/>
      <c r="G9693" s="60"/>
      <c r="H9693" s="46"/>
      <c r="I9693" s="46"/>
      <c r="N9693" s="60"/>
    </row>
    <row r="9694" spans="2:14" x14ac:dyDescent="0.25">
      <c r="B9694" s="46"/>
      <c r="G9694" s="60"/>
      <c r="H9694" s="46"/>
      <c r="I9694" s="46"/>
      <c r="N9694" s="60"/>
    </row>
    <row r="9695" spans="2:14" x14ac:dyDescent="0.25">
      <c r="B9695" s="46"/>
      <c r="G9695" s="60"/>
      <c r="H9695" s="46"/>
      <c r="I9695" s="46"/>
      <c r="N9695" s="60"/>
    </row>
    <row r="9696" spans="2:14" x14ac:dyDescent="0.25">
      <c r="B9696" s="46"/>
      <c r="G9696" s="60"/>
      <c r="H9696" s="46"/>
      <c r="I9696" s="46"/>
      <c r="N9696" s="60"/>
    </row>
    <row r="9697" spans="2:14" x14ac:dyDescent="0.25">
      <c r="B9697" s="46"/>
      <c r="G9697" s="60"/>
      <c r="H9697" s="46"/>
      <c r="I9697" s="46"/>
      <c r="N9697" s="60"/>
    </row>
    <row r="9698" spans="2:14" x14ac:dyDescent="0.25">
      <c r="B9698" s="46"/>
      <c r="G9698" s="60"/>
      <c r="H9698" s="46"/>
      <c r="I9698" s="46"/>
      <c r="N9698" s="60"/>
    </row>
    <row r="9699" spans="2:14" x14ac:dyDescent="0.25">
      <c r="B9699" s="46"/>
      <c r="G9699" s="60"/>
      <c r="H9699" s="46"/>
      <c r="I9699" s="46"/>
      <c r="N9699" s="60"/>
    </row>
    <row r="9700" spans="2:14" x14ac:dyDescent="0.25">
      <c r="B9700" s="46"/>
      <c r="G9700" s="60"/>
      <c r="H9700" s="46"/>
      <c r="I9700" s="46"/>
      <c r="N9700" s="60"/>
    </row>
    <row r="9701" spans="2:14" x14ac:dyDescent="0.25">
      <c r="B9701" s="46"/>
      <c r="G9701" s="60"/>
      <c r="H9701" s="46"/>
      <c r="I9701" s="46"/>
      <c r="N9701" s="60"/>
    </row>
    <row r="9702" spans="2:14" x14ac:dyDescent="0.25">
      <c r="B9702" s="46"/>
      <c r="G9702" s="60"/>
      <c r="H9702" s="46"/>
      <c r="I9702" s="46"/>
      <c r="N9702" s="60"/>
    </row>
    <row r="9703" spans="2:14" x14ac:dyDescent="0.25">
      <c r="B9703" s="46"/>
      <c r="G9703" s="60"/>
      <c r="H9703" s="46"/>
      <c r="I9703" s="46"/>
      <c r="N9703" s="60"/>
    </row>
    <row r="9704" spans="2:14" x14ac:dyDescent="0.25">
      <c r="B9704" s="46"/>
      <c r="G9704" s="60"/>
      <c r="H9704" s="46"/>
      <c r="I9704" s="46"/>
      <c r="N9704" s="60"/>
    </row>
    <row r="9705" spans="2:14" x14ac:dyDescent="0.25">
      <c r="B9705" s="46"/>
      <c r="G9705" s="60"/>
      <c r="H9705" s="46"/>
      <c r="I9705" s="46"/>
      <c r="N9705" s="60"/>
    </row>
    <row r="9706" spans="2:14" x14ac:dyDescent="0.25">
      <c r="B9706" s="46"/>
      <c r="G9706" s="60"/>
      <c r="H9706" s="46"/>
      <c r="I9706" s="46"/>
      <c r="N9706" s="60"/>
    </row>
    <row r="9707" spans="2:14" x14ac:dyDescent="0.25">
      <c r="B9707" s="46"/>
      <c r="G9707" s="60"/>
      <c r="H9707" s="46"/>
      <c r="I9707" s="46"/>
      <c r="N9707" s="60"/>
    </row>
    <row r="9708" spans="2:14" x14ac:dyDescent="0.25">
      <c r="B9708" s="46"/>
      <c r="G9708" s="60"/>
      <c r="H9708" s="46"/>
      <c r="I9708" s="46"/>
      <c r="N9708" s="60"/>
    </row>
    <row r="9709" spans="2:14" x14ac:dyDescent="0.25">
      <c r="B9709" s="46"/>
      <c r="G9709" s="60"/>
      <c r="H9709" s="46"/>
      <c r="I9709" s="46"/>
      <c r="N9709" s="60"/>
    </row>
    <row r="9710" spans="2:14" x14ac:dyDescent="0.25">
      <c r="B9710" s="46"/>
      <c r="G9710" s="60"/>
      <c r="H9710" s="46"/>
      <c r="I9710" s="46"/>
      <c r="N9710" s="60"/>
    </row>
    <row r="9711" spans="2:14" x14ac:dyDescent="0.25">
      <c r="B9711" s="46"/>
      <c r="G9711" s="60"/>
      <c r="H9711" s="46"/>
      <c r="I9711" s="46"/>
      <c r="N9711" s="60"/>
    </row>
    <row r="9712" spans="2:14" x14ac:dyDescent="0.25">
      <c r="B9712" s="46"/>
      <c r="G9712" s="60"/>
      <c r="H9712" s="46"/>
      <c r="I9712" s="46"/>
      <c r="N9712" s="60"/>
    </row>
    <row r="9713" spans="2:14" x14ac:dyDescent="0.25">
      <c r="B9713" s="46"/>
      <c r="G9713" s="60"/>
      <c r="H9713" s="46"/>
      <c r="I9713" s="46"/>
      <c r="N9713" s="60"/>
    </row>
    <row r="9714" spans="2:14" x14ac:dyDescent="0.25">
      <c r="B9714" s="46"/>
      <c r="G9714" s="60"/>
      <c r="H9714" s="46"/>
      <c r="I9714" s="46"/>
      <c r="N9714" s="60"/>
    </row>
    <row r="9715" spans="2:14" x14ac:dyDescent="0.25">
      <c r="B9715" s="46"/>
      <c r="G9715" s="60"/>
      <c r="H9715" s="46"/>
      <c r="I9715" s="46"/>
      <c r="N9715" s="60"/>
    </row>
    <row r="9716" spans="2:14" x14ac:dyDescent="0.25">
      <c r="B9716" s="46"/>
      <c r="G9716" s="60"/>
      <c r="H9716" s="46"/>
      <c r="I9716" s="46"/>
      <c r="N9716" s="60"/>
    </row>
    <row r="9717" spans="2:14" x14ac:dyDescent="0.25">
      <c r="B9717" s="46"/>
      <c r="G9717" s="60"/>
      <c r="H9717" s="46"/>
      <c r="I9717" s="46"/>
      <c r="N9717" s="60"/>
    </row>
    <row r="9718" spans="2:14" x14ac:dyDescent="0.25">
      <c r="B9718" s="46"/>
      <c r="G9718" s="60"/>
      <c r="H9718" s="46"/>
      <c r="I9718" s="46"/>
      <c r="N9718" s="60"/>
    </row>
    <row r="9719" spans="2:14" x14ac:dyDescent="0.25">
      <c r="B9719" s="46"/>
      <c r="G9719" s="60"/>
      <c r="H9719" s="46"/>
      <c r="I9719" s="46"/>
      <c r="N9719" s="60"/>
    </row>
    <row r="9720" spans="2:14" x14ac:dyDescent="0.25">
      <c r="B9720" s="46"/>
      <c r="G9720" s="60"/>
      <c r="H9720" s="46"/>
      <c r="I9720" s="46"/>
      <c r="N9720" s="60"/>
    </row>
    <row r="9721" spans="2:14" x14ac:dyDescent="0.25">
      <c r="B9721" s="46"/>
      <c r="G9721" s="60"/>
      <c r="H9721" s="46"/>
      <c r="I9721" s="46"/>
      <c r="N9721" s="60"/>
    </row>
    <row r="9722" spans="2:14" x14ac:dyDescent="0.25">
      <c r="B9722" s="46"/>
      <c r="G9722" s="60"/>
      <c r="H9722" s="46"/>
      <c r="I9722" s="46"/>
      <c r="N9722" s="60"/>
    </row>
    <row r="9723" spans="2:14" x14ac:dyDescent="0.25">
      <c r="B9723" s="46"/>
      <c r="G9723" s="60"/>
      <c r="H9723" s="46"/>
      <c r="I9723" s="46"/>
      <c r="N9723" s="60"/>
    </row>
    <row r="9724" spans="2:14" x14ac:dyDescent="0.25">
      <c r="B9724" s="46"/>
      <c r="G9724" s="60"/>
      <c r="H9724" s="46"/>
      <c r="I9724" s="46"/>
      <c r="N9724" s="60"/>
    </row>
    <row r="9725" spans="2:14" x14ac:dyDescent="0.25">
      <c r="B9725" s="46"/>
      <c r="G9725" s="60"/>
      <c r="H9725" s="46"/>
      <c r="I9725" s="46"/>
      <c r="N9725" s="60"/>
    </row>
    <row r="9726" spans="2:14" x14ac:dyDescent="0.25">
      <c r="B9726" s="46"/>
      <c r="G9726" s="60"/>
      <c r="H9726" s="46"/>
      <c r="I9726" s="46"/>
      <c r="N9726" s="60"/>
    </row>
    <row r="9727" spans="2:14" x14ac:dyDescent="0.25">
      <c r="B9727" s="46"/>
      <c r="G9727" s="60"/>
      <c r="H9727" s="46"/>
      <c r="I9727" s="46"/>
      <c r="N9727" s="60"/>
    </row>
    <row r="9728" spans="2:14" x14ac:dyDescent="0.25">
      <c r="B9728" s="46"/>
      <c r="G9728" s="60"/>
      <c r="H9728" s="46"/>
      <c r="I9728" s="46"/>
      <c r="N9728" s="60"/>
    </row>
    <row r="9729" spans="2:14" x14ac:dyDescent="0.25">
      <c r="B9729" s="46"/>
      <c r="G9729" s="60"/>
      <c r="H9729" s="46"/>
      <c r="I9729" s="46"/>
      <c r="N9729" s="60"/>
    </row>
    <row r="9730" spans="2:14" x14ac:dyDescent="0.25">
      <c r="B9730" s="46"/>
      <c r="G9730" s="60"/>
      <c r="H9730" s="46"/>
      <c r="I9730" s="46"/>
      <c r="N9730" s="60"/>
    </row>
    <row r="9731" spans="2:14" x14ac:dyDescent="0.25">
      <c r="B9731" s="46"/>
      <c r="G9731" s="60"/>
      <c r="H9731" s="46"/>
      <c r="I9731" s="46"/>
      <c r="N9731" s="60"/>
    </row>
    <row r="9732" spans="2:14" x14ac:dyDescent="0.25">
      <c r="B9732" s="46"/>
      <c r="G9732" s="60"/>
      <c r="H9732" s="46"/>
      <c r="I9732" s="46"/>
      <c r="N9732" s="60"/>
    </row>
    <row r="9733" spans="2:14" x14ac:dyDescent="0.25">
      <c r="B9733" s="46"/>
      <c r="G9733" s="60"/>
      <c r="H9733" s="46"/>
      <c r="I9733" s="46"/>
      <c r="N9733" s="60"/>
    </row>
    <row r="9734" spans="2:14" x14ac:dyDescent="0.25">
      <c r="B9734" s="46"/>
      <c r="G9734" s="60"/>
      <c r="H9734" s="46"/>
      <c r="I9734" s="46"/>
      <c r="N9734" s="60"/>
    </row>
    <row r="9735" spans="2:14" x14ac:dyDescent="0.25">
      <c r="B9735" s="46"/>
      <c r="G9735" s="60"/>
      <c r="H9735" s="46"/>
      <c r="I9735" s="46"/>
      <c r="N9735" s="60"/>
    </row>
    <row r="9736" spans="2:14" x14ac:dyDescent="0.25">
      <c r="B9736" s="46"/>
      <c r="G9736" s="60"/>
      <c r="H9736" s="46"/>
      <c r="I9736" s="46"/>
      <c r="N9736" s="60"/>
    </row>
    <row r="9737" spans="2:14" x14ac:dyDescent="0.25">
      <c r="B9737" s="46"/>
      <c r="G9737" s="60"/>
      <c r="H9737" s="46"/>
      <c r="I9737" s="46"/>
      <c r="N9737" s="60"/>
    </row>
    <row r="9738" spans="2:14" x14ac:dyDescent="0.25">
      <c r="B9738" s="46"/>
      <c r="G9738" s="60"/>
      <c r="H9738" s="46"/>
      <c r="I9738" s="46"/>
      <c r="N9738" s="60"/>
    </row>
    <row r="9739" spans="2:14" x14ac:dyDescent="0.25">
      <c r="B9739" s="46"/>
      <c r="G9739" s="60"/>
      <c r="H9739" s="46"/>
      <c r="I9739" s="46"/>
      <c r="N9739" s="60"/>
    </row>
    <row r="9740" spans="2:14" x14ac:dyDescent="0.25">
      <c r="B9740" s="46"/>
      <c r="G9740" s="60"/>
      <c r="H9740" s="46"/>
      <c r="I9740" s="46"/>
      <c r="N9740" s="60"/>
    </row>
    <row r="9741" spans="2:14" x14ac:dyDescent="0.25">
      <c r="B9741" s="46"/>
      <c r="G9741" s="60"/>
      <c r="H9741" s="46"/>
      <c r="I9741" s="46"/>
      <c r="N9741" s="60"/>
    </row>
    <row r="9742" spans="2:14" x14ac:dyDescent="0.25">
      <c r="B9742" s="46"/>
      <c r="G9742" s="60"/>
      <c r="H9742" s="46"/>
      <c r="I9742" s="46"/>
      <c r="N9742" s="60"/>
    </row>
    <row r="9743" spans="2:14" x14ac:dyDescent="0.25">
      <c r="B9743" s="46"/>
      <c r="G9743" s="60"/>
      <c r="H9743" s="46"/>
      <c r="I9743" s="46"/>
      <c r="N9743" s="60"/>
    </row>
    <row r="9744" spans="2:14" x14ac:dyDescent="0.25">
      <c r="B9744" s="46"/>
      <c r="G9744" s="60"/>
      <c r="H9744" s="46"/>
      <c r="I9744" s="46"/>
      <c r="N9744" s="60"/>
    </row>
    <row r="9745" spans="2:14" x14ac:dyDescent="0.25">
      <c r="B9745" s="46"/>
      <c r="G9745" s="60"/>
      <c r="H9745" s="46"/>
      <c r="I9745" s="46"/>
      <c r="N9745" s="60"/>
    </row>
    <row r="9746" spans="2:14" x14ac:dyDescent="0.25">
      <c r="B9746" s="46"/>
      <c r="G9746" s="60"/>
      <c r="H9746" s="46"/>
      <c r="I9746" s="46"/>
      <c r="N9746" s="60"/>
    </row>
    <row r="9747" spans="2:14" x14ac:dyDescent="0.25">
      <c r="B9747" s="46"/>
      <c r="G9747" s="60"/>
      <c r="H9747" s="46"/>
      <c r="I9747" s="46"/>
      <c r="N9747" s="60"/>
    </row>
    <row r="9748" spans="2:14" x14ac:dyDescent="0.25">
      <c r="B9748" s="46"/>
      <c r="G9748" s="60"/>
      <c r="H9748" s="46"/>
      <c r="I9748" s="46"/>
      <c r="N9748" s="60"/>
    </row>
    <row r="9749" spans="2:14" x14ac:dyDescent="0.25">
      <c r="B9749" s="46"/>
      <c r="G9749" s="60"/>
      <c r="H9749" s="46"/>
      <c r="I9749" s="46"/>
      <c r="N9749" s="60"/>
    </row>
    <row r="9750" spans="2:14" x14ac:dyDescent="0.25">
      <c r="B9750" s="46"/>
      <c r="G9750" s="60"/>
      <c r="H9750" s="46"/>
      <c r="I9750" s="46"/>
      <c r="N9750" s="60"/>
    </row>
    <row r="9751" spans="2:14" x14ac:dyDescent="0.25">
      <c r="B9751" s="46"/>
      <c r="G9751" s="60"/>
      <c r="H9751" s="46"/>
      <c r="I9751" s="46"/>
      <c r="N9751" s="60"/>
    </row>
    <row r="9752" spans="2:14" x14ac:dyDescent="0.25">
      <c r="B9752" s="46"/>
      <c r="G9752" s="60"/>
      <c r="H9752" s="46"/>
      <c r="I9752" s="46"/>
      <c r="N9752" s="60"/>
    </row>
    <row r="9753" spans="2:14" x14ac:dyDescent="0.25">
      <c r="B9753" s="46"/>
      <c r="G9753" s="60"/>
      <c r="H9753" s="46"/>
      <c r="I9753" s="46"/>
      <c r="N9753" s="60"/>
    </row>
    <row r="9754" spans="2:14" x14ac:dyDescent="0.25">
      <c r="B9754" s="46"/>
      <c r="G9754" s="60"/>
      <c r="H9754" s="46"/>
      <c r="I9754" s="46"/>
      <c r="N9754" s="60"/>
    </row>
    <row r="9755" spans="2:14" x14ac:dyDescent="0.25">
      <c r="B9755" s="46"/>
      <c r="G9755" s="60"/>
      <c r="H9755" s="46"/>
      <c r="I9755" s="46"/>
      <c r="N9755" s="60"/>
    </row>
    <row r="9756" spans="2:14" x14ac:dyDescent="0.25">
      <c r="B9756" s="46"/>
      <c r="G9756" s="60"/>
      <c r="H9756" s="46"/>
      <c r="I9756" s="46"/>
      <c r="N9756" s="60"/>
    </row>
    <row r="9757" spans="2:14" x14ac:dyDescent="0.25">
      <c r="B9757" s="46"/>
      <c r="G9757" s="60"/>
      <c r="H9757" s="46"/>
      <c r="I9757" s="46"/>
      <c r="N9757" s="60"/>
    </row>
    <row r="9758" spans="2:14" x14ac:dyDescent="0.25">
      <c r="B9758" s="46"/>
      <c r="G9758" s="60"/>
      <c r="H9758" s="46"/>
      <c r="I9758" s="46"/>
      <c r="N9758" s="60"/>
    </row>
    <row r="9759" spans="2:14" x14ac:dyDescent="0.25">
      <c r="B9759" s="46"/>
      <c r="G9759" s="60"/>
      <c r="H9759" s="46"/>
      <c r="I9759" s="46"/>
      <c r="N9759" s="60"/>
    </row>
    <row r="9760" spans="2:14" x14ac:dyDescent="0.25">
      <c r="B9760" s="46"/>
      <c r="G9760" s="60"/>
      <c r="H9760" s="46"/>
      <c r="I9760" s="46"/>
      <c r="N9760" s="60"/>
    </row>
    <row r="9761" spans="2:14" x14ac:dyDescent="0.25">
      <c r="B9761" s="46"/>
      <c r="G9761" s="60"/>
      <c r="H9761" s="46"/>
      <c r="I9761" s="46"/>
      <c r="N9761" s="60"/>
    </row>
    <row r="9762" spans="2:14" x14ac:dyDescent="0.25">
      <c r="B9762" s="46"/>
      <c r="G9762" s="60"/>
      <c r="H9762" s="46"/>
      <c r="I9762" s="46"/>
      <c r="N9762" s="60"/>
    </row>
    <row r="9763" spans="2:14" x14ac:dyDescent="0.25">
      <c r="B9763" s="46"/>
      <c r="G9763" s="60"/>
      <c r="H9763" s="46"/>
      <c r="I9763" s="46"/>
      <c r="N9763" s="60"/>
    </row>
    <row r="9764" spans="2:14" x14ac:dyDescent="0.25">
      <c r="B9764" s="46"/>
      <c r="G9764" s="60"/>
      <c r="H9764" s="46"/>
      <c r="I9764" s="46"/>
      <c r="N9764" s="60"/>
    </row>
    <row r="9765" spans="2:14" x14ac:dyDescent="0.25">
      <c r="B9765" s="46"/>
      <c r="G9765" s="60"/>
      <c r="H9765" s="46"/>
      <c r="I9765" s="46"/>
      <c r="N9765" s="60"/>
    </row>
    <row r="9766" spans="2:14" x14ac:dyDescent="0.25">
      <c r="B9766" s="46"/>
      <c r="G9766" s="60"/>
      <c r="H9766" s="46"/>
      <c r="I9766" s="46"/>
      <c r="N9766" s="60"/>
    </row>
    <row r="9767" spans="2:14" x14ac:dyDescent="0.25">
      <c r="B9767" s="46"/>
      <c r="G9767" s="60"/>
      <c r="H9767" s="46"/>
      <c r="I9767" s="46"/>
      <c r="N9767" s="60"/>
    </row>
    <row r="9768" spans="2:14" x14ac:dyDescent="0.25">
      <c r="B9768" s="46"/>
      <c r="G9768" s="60"/>
      <c r="H9768" s="46"/>
      <c r="I9768" s="46"/>
      <c r="N9768" s="60"/>
    </row>
    <row r="9769" spans="2:14" x14ac:dyDescent="0.25">
      <c r="B9769" s="46"/>
      <c r="G9769" s="60"/>
      <c r="H9769" s="46"/>
      <c r="I9769" s="46"/>
      <c r="N9769" s="60"/>
    </row>
    <row r="9770" spans="2:14" x14ac:dyDescent="0.25">
      <c r="B9770" s="46"/>
      <c r="G9770" s="60"/>
      <c r="H9770" s="46"/>
      <c r="I9770" s="46"/>
      <c r="N9770" s="60"/>
    </row>
    <row r="9771" spans="2:14" x14ac:dyDescent="0.25">
      <c r="B9771" s="46"/>
      <c r="G9771" s="60"/>
      <c r="H9771" s="46"/>
      <c r="I9771" s="46"/>
      <c r="N9771" s="60"/>
    </row>
    <row r="9772" spans="2:14" x14ac:dyDescent="0.25">
      <c r="B9772" s="46"/>
      <c r="G9772" s="60"/>
      <c r="H9772" s="46"/>
      <c r="I9772" s="46"/>
      <c r="N9772" s="60"/>
    </row>
    <row r="9773" spans="2:14" x14ac:dyDescent="0.25">
      <c r="B9773" s="46"/>
      <c r="G9773" s="60"/>
      <c r="H9773" s="46"/>
      <c r="I9773" s="46"/>
      <c r="N9773" s="60"/>
    </row>
    <row r="9774" spans="2:14" x14ac:dyDescent="0.25">
      <c r="B9774" s="46"/>
      <c r="G9774" s="60"/>
      <c r="H9774" s="46"/>
      <c r="I9774" s="46"/>
      <c r="N9774" s="60"/>
    </row>
    <row r="9775" spans="2:14" x14ac:dyDescent="0.25">
      <c r="B9775" s="46"/>
      <c r="G9775" s="60"/>
      <c r="H9775" s="46"/>
      <c r="I9775" s="46"/>
      <c r="N9775" s="60"/>
    </row>
    <row r="9776" spans="2:14" x14ac:dyDescent="0.25">
      <c r="B9776" s="46"/>
      <c r="G9776" s="60"/>
      <c r="H9776" s="46"/>
      <c r="I9776" s="46"/>
      <c r="N9776" s="60"/>
    </row>
    <row r="9777" spans="2:14" x14ac:dyDescent="0.25">
      <c r="B9777" s="46"/>
      <c r="G9777" s="60"/>
      <c r="H9777" s="46"/>
      <c r="I9777" s="46"/>
      <c r="N9777" s="60"/>
    </row>
    <row r="9778" spans="2:14" x14ac:dyDescent="0.25">
      <c r="B9778" s="46"/>
      <c r="G9778" s="60"/>
      <c r="H9778" s="46"/>
      <c r="I9778" s="46"/>
      <c r="N9778" s="60"/>
    </row>
    <row r="9779" spans="2:14" x14ac:dyDescent="0.25">
      <c r="B9779" s="46"/>
      <c r="G9779" s="60"/>
      <c r="H9779" s="46"/>
      <c r="I9779" s="46"/>
      <c r="N9779" s="60"/>
    </row>
    <row r="9780" spans="2:14" x14ac:dyDescent="0.25">
      <c r="B9780" s="46"/>
      <c r="G9780" s="60"/>
      <c r="H9780" s="46"/>
      <c r="I9780" s="46"/>
      <c r="N9780" s="60"/>
    </row>
    <row r="9781" spans="2:14" x14ac:dyDescent="0.25">
      <c r="B9781" s="46"/>
      <c r="G9781" s="60"/>
      <c r="H9781" s="46"/>
      <c r="I9781" s="46"/>
      <c r="N9781" s="60"/>
    </row>
    <row r="9782" spans="2:14" x14ac:dyDescent="0.25">
      <c r="B9782" s="46"/>
      <c r="G9782" s="60"/>
      <c r="H9782" s="46"/>
      <c r="I9782" s="46"/>
      <c r="N9782" s="60"/>
    </row>
    <row r="9783" spans="2:14" x14ac:dyDescent="0.25">
      <c r="B9783" s="46"/>
      <c r="G9783" s="60"/>
      <c r="H9783" s="46"/>
      <c r="I9783" s="46"/>
      <c r="N9783" s="60"/>
    </row>
    <row r="9784" spans="2:14" x14ac:dyDescent="0.25">
      <c r="B9784" s="46"/>
      <c r="G9784" s="60"/>
      <c r="H9784" s="46"/>
      <c r="I9784" s="46"/>
      <c r="N9784" s="60"/>
    </row>
    <row r="9785" spans="2:14" x14ac:dyDescent="0.25">
      <c r="B9785" s="46"/>
      <c r="G9785" s="60"/>
      <c r="H9785" s="46"/>
      <c r="I9785" s="46"/>
      <c r="N9785" s="60"/>
    </row>
    <row r="9786" spans="2:14" x14ac:dyDescent="0.25">
      <c r="B9786" s="46"/>
      <c r="G9786" s="60"/>
      <c r="H9786" s="46"/>
      <c r="I9786" s="46"/>
      <c r="N9786" s="60"/>
    </row>
    <row r="9787" spans="2:14" x14ac:dyDescent="0.25">
      <c r="B9787" s="46"/>
      <c r="G9787" s="60"/>
      <c r="H9787" s="46"/>
      <c r="I9787" s="46"/>
      <c r="N9787" s="60"/>
    </row>
    <row r="9788" spans="2:14" x14ac:dyDescent="0.25">
      <c r="B9788" s="46"/>
      <c r="G9788" s="60"/>
      <c r="H9788" s="46"/>
      <c r="I9788" s="46"/>
      <c r="N9788" s="60"/>
    </row>
    <row r="9789" spans="2:14" x14ac:dyDescent="0.25">
      <c r="B9789" s="46"/>
      <c r="G9789" s="60"/>
      <c r="H9789" s="46"/>
      <c r="I9789" s="46"/>
      <c r="N9789" s="60"/>
    </row>
    <row r="9790" spans="2:14" x14ac:dyDescent="0.25">
      <c r="B9790" s="46"/>
      <c r="G9790" s="60"/>
      <c r="H9790" s="46"/>
      <c r="I9790" s="46"/>
      <c r="N9790" s="60"/>
    </row>
    <row r="9791" spans="2:14" x14ac:dyDescent="0.25">
      <c r="B9791" s="46"/>
      <c r="G9791" s="60"/>
      <c r="H9791" s="46"/>
      <c r="I9791" s="46"/>
      <c r="N9791" s="60"/>
    </row>
    <row r="9792" spans="2:14" x14ac:dyDescent="0.25">
      <c r="B9792" s="46"/>
      <c r="G9792" s="60"/>
      <c r="H9792" s="46"/>
      <c r="I9792" s="46"/>
      <c r="N9792" s="60"/>
    </row>
    <row r="9793" spans="2:14" x14ac:dyDescent="0.25">
      <c r="B9793" s="46"/>
      <c r="G9793" s="60"/>
      <c r="H9793" s="46"/>
      <c r="I9793" s="46"/>
      <c r="N9793" s="60"/>
    </row>
    <row r="9794" spans="2:14" x14ac:dyDescent="0.25">
      <c r="B9794" s="46"/>
      <c r="G9794" s="60"/>
      <c r="H9794" s="46"/>
      <c r="I9794" s="46"/>
      <c r="N9794" s="60"/>
    </row>
    <row r="9795" spans="2:14" x14ac:dyDescent="0.25">
      <c r="B9795" s="46"/>
      <c r="G9795" s="60"/>
      <c r="H9795" s="46"/>
      <c r="I9795" s="46"/>
      <c r="N9795" s="60"/>
    </row>
    <row r="9796" spans="2:14" x14ac:dyDescent="0.25">
      <c r="B9796" s="46"/>
      <c r="G9796" s="60"/>
      <c r="H9796" s="46"/>
      <c r="I9796" s="46"/>
      <c r="N9796" s="60"/>
    </row>
    <row r="9797" spans="2:14" x14ac:dyDescent="0.25">
      <c r="B9797" s="46"/>
      <c r="G9797" s="60"/>
      <c r="H9797" s="46"/>
      <c r="I9797" s="46"/>
      <c r="N9797" s="60"/>
    </row>
    <row r="9798" spans="2:14" x14ac:dyDescent="0.25">
      <c r="B9798" s="46"/>
      <c r="G9798" s="60"/>
      <c r="H9798" s="46"/>
      <c r="I9798" s="46"/>
      <c r="N9798" s="60"/>
    </row>
    <row r="9799" spans="2:14" x14ac:dyDescent="0.25">
      <c r="B9799" s="46"/>
      <c r="G9799" s="60"/>
      <c r="H9799" s="46"/>
      <c r="I9799" s="46"/>
      <c r="N9799" s="60"/>
    </row>
    <row r="9800" spans="2:14" x14ac:dyDescent="0.25">
      <c r="B9800" s="46"/>
      <c r="G9800" s="60"/>
      <c r="H9800" s="46"/>
      <c r="I9800" s="46"/>
      <c r="N9800" s="60"/>
    </row>
    <row r="9801" spans="2:14" x14ac:dyDescent="0.25">
      <c r="B9801" s="46"/>
      <c r="G9801" s="60"/>
      <c r="H9801" s="46"/>
      <c r="I9801" s="46"/>
      <c r="N9801" s="60"/>
    </row>
    <row r="9802" spans="2:14" x14ac:dyDescent="0.25">
      <c r="B9802" s="46"/>
      <c r="G9802" s="60"/>
      <c r="H9802" s="46"/>
      <c r="I9802" s="46"/>
      <c r="N9802" s="60"/>
    </row>
    <row r="9803" spans="2:14" x14ac:dyDescent="0.25">
      <c r="B9803" s="46"/>
      <c r="G9803" s="60"/>
      <c r="H9803" s="46"/>
      <c r="I9803" s="46"/>
      <c r="N9803" s="60"/>
    </row>
    <row r="9804" spans="2:14" x14ac:dyDescent="0.25">
      <c r="B9804" s="46"/>
      <c r="G9804" s="60"/>
      <c r="H9804" s="46"/>
      <c r="I9804" s="46"/>
      <c r="N9804" s="60"/>
    </row>
    <row r="9805" spans="2:14" x14ac:dyDescent="0.25">
      <c r="B9805" s="46"/>
      <c r="G9805" s="60"/>
      <c r="H9805" s="46"/>
      <c r="I9805" s="46"/>
      <c r="N9805" s="60"/>
    </row>
    <row r="9806" spans="2:14" x14ac:dyDescent="0.25">
      <c r="B9806" s="46"/>
      <c r="G9806" s="60"/>
      <c r="H9806" s="46"/>
      <c r="I9806" s="46"/>
      <c r="N9806" s="60"/>
    </row>
    <row r="9807" spans="2:14" x14ac:dyDescent="0.25">
      <c r="B9807" s="46"/>
      <c r="G9807" s="60"/>
      <c r="H9807" s="46"/>
      <c r="I9807" s="46"/>
      <c r="N9807" s="60"/>
    </row>
    <row r="9808" spans="2:14" x14ac:dyDescent="0.25">
      <c r="B9808" s="46"/>
      <c r="G9808" s="60"/>
      <c r="H9808" s="46"/>
      <c r="I9808" s="46"/>
      <c r="N9808" s="60"/>
    </row>
    <row r="9809" spans="2:14" x14ac:dyDescent="0.25">
      <c r="B9809" s="46"/>
      <c r="G9809" s="60"/>
      <c r="H9809" s="46"/>
      <c r="I9809" s="46"/>
      <c r="N9809" s="60"/>
    </row>
    <row r="9810" spans="2:14" x14ac:dyDescent="0.25">
      <c r="B9810" s="46"/>
      <c r="G9810" s="60"/>
      <c r="H9810" s="46"/>
      <c r="I9810" s="46"/>
      <c r="N9810" s="60"/>
    </row>
    <row r="9811" spans="2:14" x14ac:dyDescent="0.25">
      <c r="B9811" s="46"/>
      <c r="G9811" s="60"/>
      <c r="H9811" s="46"/>
      <c r="I9811" s="46"/>
      <c r="N9811" s="60"/>
    </row>
    <row r="9812" spans="2:14" x14ac:dyDescent="0.25">
      <c r="B9812" s="46"/>
      <c r="G9812" s="60"/>
      <c r="H9812" s="46"/>
      <c r="I9812" s="46"/>
      <c r="N9812" s="60"/>
    </row>
    <row r="9813" spans="2:14" x14ac:dyDescent="0.25">
      <c r="B9813" s="46"/>
      <c r="G9813" s="60"/>
      <c r="H9813" s="46"/>
      <c r="I9813" s="46"/>
      <c r="N9813" s="60"/>
    </row>
    <row r="9814" spans="2:14" x14ac:dyDescent="0.25">
      <c r="B9814" s="46"/>
      <c r="G9814" s="60"/>
      <c r="H9814" s="46"/>
      <c r="I9814" s="46"/>
      <c r="N9814" s="60"/>
    </row>
    <row r="9815" spans="2:14" x14ac:dyDescent="0.25">
      <c r="B9815" s="46"/>
      <c r="G9815" s="60"/>
      <c r="H9815" s="46"/>
      <c r="I9815" s="46"/>
      <c r="N9815" s="60"/>
    </row>
    <row r="9816" spans="2:14" x14ac:dyDescent="0.25">
      <c r="B9816" s="46"/>
      <c r="G9816" s="60"/>
      <c r="H9816" s="46"/>
      <c r="I9816" s="46"/>
      <c r="N9816" s="60"/>
    </row>
    <row r="9817" spans="2:14" x14ac:dyDescent="0.25">
      <c r="B9817" s="46"/>
      <c r="G9817" s="60"/>
      <c r="H9817" s="46"/>
      <c r="I9817" s="46"/>
      <c r="N9817" s="60"/>
    </row>
    <row r="9818" spans="2:14" x14ac:dyDescent="0.25">
      <c r="B9818" s="46"/>
      <c r="G9818" s="60"/>
      <c r="H9818" s="46"/>
      <c r="I9818" s="46"/>
      <c r="N9818" s="60"/>
    </row>
    <row r="9819" spans="2:14" x14ac:dyDescent="0.25">
      <c r="B9819" s="46"/>
      <c r="G9819" s="60"/>
      <c r="H9819" s="46"/>
      <c r="I9819" s="46"/>
      <c r="N9819" s="60"/>
    </row>
    <row r="9820" spans="2:14" x14ac:dyDescent="0.25">
      <c r="B9820" s="46"/>
      <c r="G9820" s="60"/>
      <c r="H9820" s="46"/>
      <c r="I9820" s="46"/>
      <c r="N9820" s="60"/>
    </row>
    <row r="9821" spans="2:14" x14ac:dyDescent="0.25">
      <c r="B9821" s="46"/>
      <c r="G9821" s="60"/>
      <c r="H9821" s="46"/>
      <c r="I9821" s="46"/>
      <c r="N9821" s="60"/>
    </row>
    <row r="9822" spans="2:14" x14ac:dyDescent="0.25">
      <c r="B9822" s="46"/>
      <c r="G9822" s="60"/>
      <c r="H9822" s="46"/>
      <c r="I9822" s="46"/>
      <c r="N9822" s="60"/>
    </row>
    <row r="9823" spans="2:14" x14ac:dyDescent="0.25">
      <c r="B9823" s="46"/>
      <c r="G9823" s="60"/>
      <c r="H9823" s="46"/>
      <c r="I9823" s="46"/>
      <c r="N9823" s="60"/>
    </row>
    <row r="9824" spans="2:14" x14ac:dyDescent="0.25">
      <c r="B9824" s="46"/>
      <c r="G9824" s="60"/>
      <c r="H9824" s="46"/>
      <c r="I9824" s="46"/>
      <c r="N9824" s="60"/>
    </row>
    <row r="9825" spans="2:14" x14ac:dyDescent="0.25">
      <c r="B9825" s="46"/>
      <c r="G9825" s="60"/>
      <c r="H9825" s="46"/>
      <c r="I9825" s="46"/>
      <c r="N9825" s="60"/>
    </row>
    <row r="9826" spans="2:14" x14ac:dyDescent="0.25">
      <c r="B9826" s="46"/>
      <c r="G9826" s="60"/>
      <c r="H9826" s="46"/>
      <c r="I9826" s="46"/>
      <c r="N9826" s="60"/>
    </row>
    <row r="9827" spans="2:14" x14ac:dyDescent="0.25">
      <c r="B9827" s="46"/>
      <c r="G9827" s="60"/>
      <c r="H9827" s="46"/>
      <c r="I9827" s="46"/>
      <c r="N9827" s="60"/>
    </row>
    <row r="9828" spans="2:14" x14ac:dyDescent="0.25">
      <c r="B9828" s="46"/>
      <c r="G9828" s="60"/>
      <c r="H9828" s="46"/>
      <c r="I9828" s="46"/>
      <c r="N9828" s="60"/>
    </row>
    <row r="9829" spans="2:14" x14ac:dyDescent="0.25">
      <c r="B9829" s="46"/>
      <c r="G9829" s="60"/>
      <c r="H9829" s="46"/>
      <c r="I9829" s="46"/>
      <c r="N9829" s="60"/>
    </row>
    <row r="9830" spans="2:14" x14ac:dyDescent="0.25">
      <c r="B9830" s="46"/>
      <c r="G9830" s="60"/>
      <c r="H9830" s="46"/>
      <c r="I9830" s="46"/>
      <c r="N9830" s="60"/>
    </row>
    <row r="9831" spans="2:14" x14ac:dyDescent="0.25">
      <c r="B9831" s="46"/>
      <c r="G9831" s="60"/>
      <c r="H9831" s="46"/>
      <c r="I9831" s="46"/>
      <c r="N9831" s="60"/>
    </row>
    <row r="9832" spans="2:14" x14ac:dyDescent="0.25">
      <c r="B9832" s="46"/>
      <c r="G9832" s="60"/>
      <c r="H9832" s="46"/>
      <c r="I9832" s="46"/>
      <c r="N9832" s="60"/>
    </row>
    <row r="9833" spans="2:14" x14ac:dyDescent="0.25">
      <c r="B9833" s="46"/>
      <c r="G9833" s="60"/>
      <c r="H9833" s="46"/>
      <c r="I9833" s="46"/>
      <c r="N9833" s="60"/>
    </row>
    <row r="9834" spans="2:14" x14ac:dyDescent="0.25">
      <c r="B9834" s="46"/>
      <c r="G9834" s="60"/>
      <c r="H9834" s="46"/>
      <c r="I9834" s="46"/>
      <c r="N9834" s="60"/>
    </row>
    <row r="9835" spans="2:14" x14ac:dyDescent="0.25">
      <c r="B9835" s="46"/>
      <c r="G9835" s="60"/>
      <c r="H9835" s="46"/>
      <c r="I9835" s="46"/>
      <c r="N9835" s="60"/>
    </row>
    <row r="9836" spans="2:14" x14ac:dyDescent="0.25">
      <c r="B9836" s="46"/>
      <c r="G9836" s="60"/>
      <c r="H9836" s="46"/>
      <c r="I9836" s="46"/>
      <c r="N9836" s="60"/>
    </row>
    <row r="9837" spans="2:14" x14ac:dyDescent="0.25">
      <c r="B9837" s="46"/>
      <c r="G9837" s="60"/>
      <c r="H9837" s="46"/>
      <c r="I9837" s="46"/>
      <c r="N9837" s="60"/>
    </row>
    <row r="9838" spans="2:14" x14ac:dyDescent="0.25">
      <c r="B9838" s="46"/>
      <c r="G9838" s="60"/>
      <c r="H9838" s="46"/>
      <c r="I9838" s="46"/>
      <c r="N9838" s="60"/>
    </row>
    <row r="9839" spans="2:14" x14ac:dyDescent="0.25">
      <c r="B9839" s="46"/>
      <c r="G9839" s="60"/>
      <c r="H9839" s="46"/>
      <c r="I9839" s="46"/>
      <c r="N9839" s="60"/>
    </row>
    <row r="9840" spans="2:14" x14ac:dyDescent="0.25">
      <c r="B9840" s="46"/>
      <c r="G9840" s="60"/>
      <c r="H9840" s="46"/>
      <c r="I9840" s="46"/>
      <c r="N9840" s="60"/>
    </row>
    <row r="9841" spans="2:14" x14ac:dyDescent="0.25">
      <c r="B9841" s="46"/>
      <c r="G9841" s="60"/>
      <c r="H9841" s="46"/>
      <c r="I9841" s="46"/>
      <c r="N9841" s="60"/>
    </row>
    <row r="9842" spans="2:14" x14ac:dyDescent="0.25">
      <c r="B9842" s="46"/>
      <c r="G9842" s="60"/>
      <c r="H9842" s="46"/>
      <c r="I9842" s="46"/>
      <c r="N9842" s="60"/>
    </row>
    <row r="9843" spans="2:14" x14ac:dyDescent="0.25">
      <c r="B9843" s="46"/>
      <c r="G9843" s="60"/>
      <c r="H9843" s="46"/>
      <c r="I9843" s="46"/>
      <c r="N9843" s="60"/>
    </row>
    <row r="9844" spans="2:14" x14ac:dyDescent="0.25">
      <c r="B9844" s="46"/>
      <c r="G9844" s="60"/>
      <c r="H9844" s="46"/>
      <c r="I9844" s="46"/>
      <c r="N9844" s="60"/>
    </row>
    <row r="9845" spans="2:14" x14ac:dyDescent="0.25">
      <c r="B9845" s="46"/>
      <c r="G9845" s="60"/>
      <c r="H9845" s="46"/>
      <c r="I9845" s="46"/>
      <c r="N9845" s="60"/>
    </row>
    <row r="9846" spans="2:14" x14ac:dyDescent="0.25">
      <c r="B9846" s="46"/>
      <c r="G9846" s="60"/>
      <c r="H9846" s="46"/>
      <c r="I9846" s="46"/>
      <c r="N9846" s="60"/>
    </row>
    <row r="9847" spans="2:14" x14ac:dyDescent="0.25">
      <c r="B9847" s="46"/>
      <c r="G9847" s="60"/>
      <c r="H9847" s="46"/>
      <c r="I9847" s="46"/>
      <c r="N9847" s="60"/>
    </row>
    <row r="9848" spans="2:14" x14ac:dyDescent="0.25">
      <c r="B9848" s="46"/>
      <c r="G9848" s="60"/>
      <c r="H9848" s="46"/>
      <c r="I9848" s="46"/>
      <c r="N9848" s="60"/>
    </row>
    <row r="9849" spans="2:14" x14ac:dyDescent="0.25">
      <c r="B9849" s="46"/>
      <c r="G9849" s="60"/>
      <c r="H9849" s="46"/>
      <c r="I9849" s="46"/>
      <c r="N9849" s="60"/>
    </row>
    <row r="9850" spans="2:14" x14ac:dyDescent="0.25">
      <c r="B9850" s="46"/>
      <c r="G9850" s="60"/>
      <c r="H9850" s="46"/>
      <c r="I9850" s="46"/>
      <c r="N9850" s="60"/>
    </row>
    <row r="9851" spans="2:14" x14ac:dyDescent="0.25">
      <c r="B9851" s="46"/>
      <c r="G9851" s="60"/>
      <c r="H9851" s="46"/>
      <c r="I9851" s="46"/>
      <c r="N9851" s="60"/>
    </row>
    <row r="9852" spans="2:14" x14ac:dyDescent="0.25">
      <c r="B9852" s="46"/>
      <c r="G9852" s="60"/>
      <c r="H9852" s="46"/>
      <c r="I9852" s="46"/>
      <c r="N9852" s="60"/>
    </row>
    <row r="9853" spans="2:14" x14ac:dyDescent="0.25">
      <c r="B9853" s="46"/>
      <c r="G9853" s="60"/>
      <c r="H9853" s="46"/>
      <c r="I9853" s="46"/>
      <c r="N9853" s="60"/>
    </row>
    <row r="9854" spans="2:14" x14ac:dyDescent="0.25">
      <c r="B9854" s="46"/>
      <c r="G9854" s="60"/>
      <c r="H9854" s="46"/>
      <c r="I9854" s="46"/>
      <c r="N9854" s="60"/>
    </row>
    <row r="9855" spans="2:14" x14ac:dyDescent="0.25">
      <c r="B9855" s="46"/>
      <c r="G9855" s="60"/>
      <c r="H9855" s="46"/>
      <c r="I9855" s="46"/>
      <c r="N9855" s="60"/>
    </row>
    <row r="9856" spans="2:14" x14ac:dyDescent="0.25">
      <c r="B9856" s="46"/>
      <c r="G9856" s="60"/>
      <c r="H9856" s="46"/>
      <c r="I9856" s="46"/>
      <c r="N9856" s="60"/>
    </row>
    <row r="9857" spans="2:14" x14ac:dyDescent="0.25">
      <c r="B9857" s="46"/>
      <c r="G9857" s="60"/>
      <c r="H9857" s="46"/>
      <c r="I9857" s="46"/>
      <c r="N9857" s="60"/>
    </row>
    <row r="9858" spans="2:14" x14ac:dyDescent="0.25">
      <c r="B9858" s="46"/>
      <c r="G9858" s="60"/>
      <c r="H9858" s="46"/>
      <c r="I9858" s="46"/>
      <c r="N9858" s="60"/>
    </row>
    <row r="9859" spans="2:14" x14ac:dyDescent="0.25">
      <c r="B9859" s="46"/>
      <c r="G9859" s="60"/>
      <c r="H9859" s="46"/>
      <c r="I9859" s="46"/>
      <c r="N9859" s="60"/>
    </row>
    <row r="9860" spans="2:14" x14ac:dyDescent="0.25">
      <c r="B9860" s="46"/>
      <c r="G9860" s="60"/>
      <c r="H9860" s="46"/>
      <c r="I9860" s="46"/>
      <c r="N9860" s="60"/>
    </row>
    <row r="9861" spans="2:14" x14ac:dyDescent="0.25">
      <c r="B9861" s="46"/>
      <c r="G9861" s="60"/>
      <c r="H9861" s="46"/>
      <c r="I9861" s="46"/>
      <c r="N9861" s="60"/>
    </row>
    <row r="9862" spans="2:14" x14ac:dyDescent="0.25">
      <c r="B9862" s="46"/>
      <c r="G9862" s="60"/>
      <c r="H9862" s="46"/>
      <c r="I9862" s="46"/>
      <c r="N9862" s="60"/>
    </row>
    <row r="9863" spans="2:14" x14ac:dyDescent="0.25">
      <c r="B9863" s="46"/>
      <c r="G9863" s="60"/>
      <c r="H9863" s="46"/>
      <c r="I9863" s="46"/>
      <c r="N9863" s="60"/>
    </row>
    <row r="9864" spans="2:14" x14ac:dyDescent="0.25">
      <c r="B9864" s="46"/>
      <c r="G9864" s="60"/>
      <c r="H9864" s="46"/>
      <c r="I9864" s="46"/>
      <c r="N9864" s="60"/>
    </row>
    <row r="9865" spans="2:14" x14ac:dyDescent="0.25">
      <c r="B9865" s="46"/>
      <c r="G9865" s="60"/>
      <c r="H9865" s="46"/>
      <c r="I9865" s="46"/>
      <c r="N9865" s="60"/>
    </row>
    <row r="9866" spans="2:14" x14ac:dyDescent="0.25">
      <c r="B9866" s="46"/>
      <c r="G9866" s="60"/>
      <c r="H9866" s="46"/>
      <c r="I9866" s="46"/>
      <c r="N9866" s="60"/>
    </row>
    <row r="9867" spans="2:14" x14ac:dyDescent="0.25">
      <c r="B9867" s="46"/>
      <c r="G9867" s="60"/>
      <c r="H9867" s="46"/>
      <c r="I9867" s="46"/>
      <c r="N9867" s="60"/>
    </row>
    <row r="9868" spans="2:14" x14ac:dyDescent="0.25">
      <c r="B9868" s="46"/>
      <c r="G9868" s="60"/>
      <c r="H9868" s="46"/>
      <c r="I9868" s="46"/>
      <c r="N9868" s="60"/>
    </row>
    <row r="9869" spans="2:14" x14ac:dyDescent="0.25">
      <c r="B9869" s="46"/>
      <c r="G9869" s="60"/>
      <c r="H9869" s="46"/>
      <c r="I9869" s="46"/>
      <c r="N9869" s="60"/>
    </row>
    <row r="9870" spans="2:14" x14ac:dyDescent="0.25">
      <c r="B9870" s="46"/>
      <c r="G9870" s="60"/>
      <c r="H9870" s="46"/>
      <c r="I9870" s="46"/>
      <c r="N9870" s="60"/>
    </row>
    <row r="9871" spans="2:14" x14ac:dyDescent="0.25">
      <c r="B9871" s="46"/>
      <c r="G9871" s="60"/>
      <c r="H9871" s="46"/>
      <c r="I9871" s="46"/>
      <c r="N9871" s="60"/>
    </row>
    <row r="9872" spans="2:14" x14ac:dyDescent="0.25">
      <c r="B9872" s="46"/>
      <c r="G9872" s="60"/>
      <c r="H9872" s="46"/>
      <c r="I9872" s="46"/>
      <c r="N9872" s="60"/>
    </row>
    <row r="9873" spans="2:14" x14ac:dyDescent="0.25">
      <c r="B9873" s="46"/>
      <c r="G9873" s="60"/>
      <c r="H9873" s="46"/>
      <c r="I9873" s="46"/>
      <c r="N9873" s="60"/>
    </row>
    <row r="9874" spans="2:14" x14ac:dyDescent="0.25">
      <c r="B9874" s="46"/>
      <c r="G9874" s="60"/>
      <c r="H9874" s="46"/>
      <c r="I9874" s="46"/>
      <c r="N9874" s="60"/>
    </row>
    <row r="9875" spans="2:14" x14ac:dyDescent="0.25">
      <c r="B9875" s="46"/>
      <c r="G9875" s="60"/>
      <c r="H9875" s="46"/>
      <c r="I9875" s="46"/>
      <c r="N9875" s="60"/>
    </row>
    <row r="9876" spans="2:14" x14ac:dyDescent="0.25">
      <c r="B9876" s="46"/>
      <c r="G9876" s="60"/>
      <c r="H9876" s="46"/>
      <c r="I9876" s="46"/>
      <c r="N9876" s="60"/>
    </row>
    <row r="9877" spans="2:14" x14ac:dyDescent="0.25">
      <c r="B9877" s="46"/>
      <c r="G9877" s="60"/>
      <c r="H9877" s="46"/>
      <c r="I9877" s="46"/>
      <c r="N9877" s="60"/>
    </row>
    <row r="9878" spans="2:14" x14ac:dyDescent="0.25">
      <c r="B9878" s="46"/>
      <c r="G9878" s="60"/>
      <c r="H9878" s="46"/>
      <c r="I9878" s="46"/>
      <c r="N9878" s="60"/>
    </row>
    <row r="9879" spans="2:14" x14ac:dyDescent="0.25">
      <c r="B9879" s="46"/>
      <c r="G9879" s="60"/>
      <c r="H9879" s="46"/>
      <c r="I9879" s="46"/>
      <c r="N9879" s="60"/>
    </row>
    <row r="9880" spans="2:14" x14ac:dyDescent="0.25">
      <c r="B9880" s="46"/>
      <c r="G9880" s="60"/>
      <c r="H9880" s="46"/>
      <c r="I9880" s="46"/>
      <c r="N9880" s="60"/>
    </row>
    <row r="9881" spans="2:14" x14ac:dyDescent="0.25">
      <c r="B9881" s="46"/>
      <c r="G9881" s="60"/>
      <c r="H9881" s="46"/>
      <c r="I9881" s="46"/>
      <c r="N9881" s="60"/>
    </row>
    <row r="9882" spans="2:14" x14ac:dyDescent="0.25">
      <c r="B9882" s="46"/>
      <c r="G9882" s="60"/>
      <c r="H9882" s="46"/>
      <c r="I9882" s="46"/>
      <c r="N9882" s="60"/>
    </row>
    <row r="9883" spans="2:14" x14ac:dyDescent="0.25">
      <c r="B9883" s="46"/>
      <c r="G9883" s="60"/>
      <c r="H9883" s="46"/>
      <c r="I9883" s="46"/>
      <c r="N9883" s="60"/>
    </row>
    <row r="9884" spans="2:14" x14ac:dyDescent="0.25">
      <c r="B9884" s="46"/>
      <c r="G9884" s="60"/>
      <c r="H9884" s="46"/>
      <c r="I9884" s="46"/>
      <c r="N9884" s="60"/>
    </row>
    <row r="9885" spans="2:14" x14ac:dyDescent="0.25">
      <c r="B9885" s="46"/>
      <c r="G9885" s="60"/>
      <c r="H9885" s="46"/>
      <c r="I9885" s="46"/>
      <c r="N9885" s="60"/>
    </row>
    <row r="9886" spans="2:14" x14ac:dyDescent="0.25">
      <c r="B9886" s="46"/>
      <c r="G9886" s="60"/>
      <c r="H9886" s="46"/>
      <c r="I9886" s="46"/>
      <c r="N9886" s="60"/>
    </row>
    <row r="9887" spans="2:14" x14ac:dyDescent="0.25">
      <c r="B9887" s="46"/>
      <c r="G9887" s="60"/>
      <c r="H9887" s="46"/>
      <c r="I9887" s="46"/>
      <c r="N9887" s="60"/>
    </row>
    <row r="9888" spans="2:14" x14ac:dyDescent="0.25">
      <c r="B9888" s="46"/>
      <c r="G9888" s="60"/>
      <c r="H9888" s="46"/>
      <c r="I9888" s="46"/>
      <c r="N9888" s="60"/>
    </row>
    <row r="9889" spans="2:14" x14ac:dyDescent="0.25">
      <c r="B9889" s="46"/>
      <c r="G9889" s="60"/>
      <c r="H9889" s="46"/>
      <c r="I9889" s="46"/>
      <c r="N9889" s="60"/>
    </row>
    <row r="9890" spans="2:14" x14ac:dyDescent="0.25">
      <c r="B9890" s="46"/>
      <c r="G9890" s="60"/>
      <c r="H9890" s="46"/>
      <c r="I9890" s="46"/>
      <c r="N9890" s="60"/>
    </row>
    <row r="9891" spans="2:14" x14ac:dyDescent="0.25">
      <c r="B9891" s="46"/>
      <c r="G9891" s="60"/>
      <c r="H9891" s="46"/>
      <c r="I9891" s="46"/>
      <c r="N9891" s="60"/>
    </row>
    <row r="9892" spans="2:14" x14ac:dyDescent="0.25">
      <c r="B9892" s="46"/>
      <c r="G9892" s="60"/>
      <c r="H9892" s="46"/>
      <c r="I9892" s="46"/>
      <c r="N9892" s="60"/>
    </row>
    <row r="9893" spans="2:14" x14ac:dyDescent="0.25">
      <c r="B9893" s="46"/>
      <c r="G9893" s="60"/>
      <c r="H9893" s="46"/>
      <c r="I9893" s="46"/>
      <c r="N9893" s="60"/>
    </row>
    <row r="9894" spans="2:14" x14ac:dyDescent="0.25">
      <c r="B9894" s="46"/>
      <c r="G9894" s="60"/>
      <c r="H9894" s="46"/>
      <c r="I9894" s="46"/>
      <c r="N9894" s="60"/>
    </row>
    <row r="9895" spans="2:14" x14ac:dyDescent="0.25">
      <c r="B9895" s="46"/>
      <c r="G9895" s="60"/>
      <c r="H9895" s="46"/>
      <c r="I9895" s="46"/>
      <c r="N9895" s="60"/>
    </row>
    <row r="9896" spans="2:14" x14ac:dyDescent="0.25">
      <c r="B9896" s="46"/>
      <c r="G9896" s="60"/>
      <c r="H9896" s="46"/>
      <c r="I9896" s="46"/>
      <c r="N9896" s="60"/>
    </row>
    <row r="9897" spans="2:14" x14ac:dyDescent="0.25">
      <c r="B9897" s="46"/>
      <c r="G9897" s="60"/>
      <c r="H9897" s="46"/>
      <c r="I9897" s="46"/>
      <c r="N9897" s="60"/>
    </row>
    <row r="9898" spans="2:14" x14ac:dyDescent="0.25">
      <c r="B9898" s="46"/>
      <c r="G9898" s="60"/>
      <c r="H9898" s="46"/>
      <c r="I9898" s="46"/>
      <c r="N9898" s="60"/>
    </row>
    <row r="9899" spans="2:14" x14ac:dyDescent="0.25">
      <c r="B9899" s="46"/>
      <c r="G9899" s="60"/>
      <c r="H9899" s="46"/>
      <c r="I9899" s="46"/>
      <c r="N9899" s="60"/>
    </row>
    <row r="9900" spans="2:14" x14ac:dyDescent="0.25">
      <c r="B9900" s="46"/>
      <c r="G9900" s="60"/>
      <c r="H9900" s="46"/>
      <c r="I9900" s="46"/>
      <c r="N9900" s="60"/>
    </row>
    <row r="9901" spans="2:14" x14ac:dyDescent="0.25">
      <c r="B9901" s="46"/>
      <c r="G9901" s="60"/>
      <c r="H9901" s="46"/>
      <c r="I9901" s="46"/>
      <c r="N9901" s="60"/>
    </row>
    <row r="9902" spans="2:14" x14ac:dyDescent="0.25">
      <c r="B9902" s="46"/>
      <c r="G9902" s="60"/>
      <c r="H9902" s="46"/>
      <c r="I9902" s="46"/>
      <c r="N9902" s="60"/>
    </row>
    <row r="9903" spans="2:14" x14ac:dyDescent="0.25">
      <c r="B9903" s="46"/>
      <c r="G9903" s="60"/>
      <c r="H9903" s="46"/>
      <c r="I9903" s="46"/>
      <c r="N9903" s="60"/>
    </row>
    <row r="9904" spans="2:14" x14ac:dyDescent="0.25">
      <c r="B9904" s="46"/>
      <c r="G9904" s="60"/>
      <c r="H9904" s="46"/>
      <c r="I9904" s="46"/>
      <c r="N9904" s="60"/>
    </row>
    <row r="9905" spans="2:14" x14ac:dyDescent="0.25">
      <c r="B9905" s="46"/>
      <c r="G9905" s="60"/>
      <c r="H9905" s="46"/>
      <c r="I9905" s="46"/>
      <c r="N9905" s="60"/>
    </row>
    <row r="9906" spans="2:14" x14ac:dyDescent="0.25">
      <c r="B9906" s="46"/>
      <c r="G9906" s="60"/>
      <c r="H9906" s="46"/>
      <c r="I9906" s="46"/>
      <c r="N9906" s="60"/>
    </row>
    <row r="9907" spans="2:14" x14ac:dyDescent="0.25">
      <c r="B9907" s="46"/>
      <c r="G9907" s="60"/>
      <c r="H9907" s="46"/>
      <c r="I9907" s="46"/>
      <c r="N9907" s="60"/>
    </row>
    <row r="9908" spans="2:14" x14ac:dyDescent="0.25">
      <c r="B9908" s="46"/>
      <c r="G9908" s="60"/>
      <c r="H9908" s="46"/>
      <c r="I9908" s="46"/>
      <c r="N9908" s="60"/>
    </row>
    <row r="9909" spans="2:14" x14ac:dyDescent="0.25">
      <c r="B9909" s="46"/>
      <c r="G9909" s="60"/>
      <c r="H9909" s="46"/>
      <c r="I9909" s="46"/>
      <c r="N9909" s="60"/>
    </row>
    <row r="9910" spans="2:14" x14ac:dyDescent="0.25">
      <c r="B9910" s="46"/>
      <c r="G9910" s="60"/>
      <c r="H9910" s="46"/>
      <c r="I9910" s="46"/>
      <c r="N9910" s="60"/>
    </row>
    <row r="9911" spans="2:14" x14ac:dyDescent="0.25">
      <c r="B9911" s="46"/>
      <c r="G9911" s="60"/>
      <c r="H9911" s="46"/>
      <c r="I9911" s="46"/>
      <c r="N9911" s="60"/>
    </row>
    <row r="9912" spans="2:14" x14ac:dyDescent="0.25">
      <c r="B9912" s="46"/>
      <c r="G9912" s="60"/>
      <c r="H9912" s="46"/>
      <c r="I9912" s="46"/>
      <c r="N9912" s="60"/>
    </row>
    <row r="9913" spans="2:14" x14ac:dyDescent="0.25">
      <c r="B9913" s="46"/>
      <c r="G9913" s="60"/>
      <c r="H9913" s="46"/>
      <c r="I9913" s="46"/>
      <c r="N9913" s="60"/>
    </row>
    <row r="9914" spans="2:14" x14ac:dyDescent="0.25">
      <c r="B9914" s="46"/>
      <c r="G9914" s="60"/>
      <c r="H9914" s="46"/>
      <c r="I9914" s="46"/>
      <c r="N9914" s="60"/>
    </row>
    <row r="9915" spans="2:14" x14ac:dyDescent="0.25">
      <c r="B9915" s="46"/>
      <c r="G9915" s="60"/>
      <c r="H9915" s="46"/>
      <c r="I9915" s="46"/>
      <c r="N9915" s="60"/>
    </row>
    <row r="9916" spans="2:14" x14ac:dyDescent="0.25">
      <c r="B9916" s="46"/>
      <c r="G9916" s="60"/>
      <c r="H9916" s="46"/>
      <c r="I9916" s="46"/>
      <c r="N9916" s="60"/>
    </row>
    <row r="9917" spans="2:14" x14ac:dyDescent="0.25">
      <c r="B9917" s="46"/>
      <c r="G9917" s="60"/>
      <c r="H9917" s="46"/>
      <c r="I9917" s="46"/>
      <c r="N9917" s="60"/>
    </row>
    <row r="9918" spans="2:14" x14ac:dyDescent="0.25">
      <c r="B9918" s="46"/>
      <c r="G9918" s="60"/>
      <c r="H9918" s="46"/>
      <c r="I9918" s="46"/>
      <c r="N9918" s="60"/>
    </row>
    <row r="9919" spans="2:14" x14ac:dyDescent="0.25">
      <c r="B9919" s="46"/>
      <c r="G9919" s="60"/>
      <c r="H9919" s="46"/>
      <c r="I9919" s="46"/>
      <c r="N9919" s="60"/>
    </row>
    <row r="9920" spans="2:14" x14ac:dyDescent="0.25">
      <c r="B9920" s="46"/>
      <c r="G9920" s="60"/>
      <c r="H9920" s="46"/>
      <c r="I9920" s="46"/>
      <c r="N9920" s="60"/>
    </row>
    <row r="9921" spans="2:14" x14ac:dyDescent="0.25">
      <c r="B9921" s="46"/>
      <c r="G9921" s="60"/>
      <c r="H9921" s="46"/>
      <c r="I9921" s="46"/>
      <c r="N9921" s="60"/>
    </row>
    <row r="9922" spans="2:14" x14ac:dyDescent="0.25">
      <c r="B9922" s="46"/>
      <c r="G9922" s="60"/>
      <c r="H9922" s="46"/>
      <c r="I9922" s="46"/>
      <c r="N9922" s="60"/>
    </row>
    <row r="9923" spans="2:14" x14ac:dyDescent="0.25">
      <c r="B9923" s="46"/>
      <c r="G9923" s="60"/>
      <c r="H9923" s="46"/>
      <c r="I9923" s="46"/>
      <c r="N9923" s="60"/>
    </row>
    <row r="9924" spans="2:14" x14ac:dyDescent="0.25">
      <c r="B9924" s="46"/>
      <c r="G9924" s="60"/>
      <c r="H9924" s="46"/>
      <c r="I9924" s="46"/>
      <c r="N9924" s="60"/>
    </row>
    <row r="9925" spans="2:14" x14ac:dyDescent="0.25">
      <c r="B9925" s="46"/>
      <c r="G9925" s="60"/>
      <c r="H9925" s="46"/>
      <c r="I9925" s="46"/>
      <c r="N9925" s="60"/>
    </row>
    <row r="9926" spans="2:14" x14ac:dyDescent="0.25">
      <c r="B9926" s="46"/>
      <c r="G9926" s="60"/>
      <c r="H9926" s="46"/>
      <c r="I9926" s="46"/>
      <c r="N9926" s="60"/>
    </row>
    <row r="9927" spans="2:14" x14ac:dyDescent="0.25">
      <c r="B9927" s="46"/>
      <c r="G9927" s="60"/>
      <c r="H9927" s="46"/>
      <c r="I9927" s="46"/>
      <c r="N9927" s="60"/>
    </row>
    <row r="9928" spans="2:14" x14ac:dyDescent="0.25">
      <c r="B9928" s="46"/>
      <c r="G9928" s="60"/>
      <c r="H9928" s="46"/>
      <c r="I9928" s="46"/>
      <c r="N9928" s="60"/>
    </row>
    <row r="9929" spans="2:14" x14ac:dyDescent="0.25">
      <c r="B9929" s="46"/>
      <c r="G9929" s="60"/>
      <c r="H9929" s="46"/>
      <c r="I9929" s="46"/>
      <c r="N9929" s="60"/>
    </row>
    <row r="9930" spans="2:14" x14ac:dyDescent="0.25">
      <c r="B9930" s="46"/>
      <c r="G9930" s="60"/>
      <c r="H9930" s="46"/>
      <c r="I9930" s="46"/>
      <c r="N9930" s="60"/>
    </row>
    <row r="9931" spans="2:14" x14ac:dyDescent="0.25">
      <c r="B9931" s="46"/>
      <c r="G9931" s="60"/>
      <c r="H9931" s="46"/>
      <c r="I9931" s="46"/>
      <c r="N9931" s="60"/>
    </row>
    <row r="9932" spans="2:14" x14ac:dyDescent="0.25">
      <c r="B9932" s="46"/>
      <c r="G9932" s="60"/>
      <c r="H9932" s="46"/>
      <c r="I9932" s="46"/>
      <c r="N9932" s="60"/>
    </row>
    <row r="9933" spans="2:14" x14ac:dyDescent="0.25">
      <c r="B9933" s="46"/>
      <c r="G9933" s="60"/>
      <c r="H9933" s="46"/>
      <c r="I9933" s="46"/>
      <c r="N9933" s="60"/>
    </row>
    <row r="9934" spans="2:14" x14ac:dyDescent="0.25">
      <c r="B9934" s="46"/>
      <c r="G9934" s="60"/>
      <c r="H9934" s="46"/>
      <c r="I9934" s="46"/>
      <c r="N9934" s="60"/>
    </row>
    <row r="9935" spans="2:14" x14ac:dyDescent="0.25">
      <c r="B9935" s="46"/>
      <c r="G9935" s="60"/>
      <c r="H9935" s="46"/>
      <c r="I9935" s="46"/>
      <c r="N9935" s="60"/>
    </row>
    <row r="9936" spans="2:14" x14ac:dyDescent="0.25">
      <c r="B9936" s="46"/>
      <c r="G9936" s="60"/>
      <c r="H9936" s="46"/>
      <c r="I9936" s="46"/>
      <c r="N9936" s="60"/>
    </row>
    <row r="9937" spans="2:14" x14ac:dyDescent="0.25">
      <c r="B9937" s="46"/>
      <c r="G9937" s="60"/>
      <c r="H9937" s="46"/>
      <c r="I9937" s="46"/>
      <c r="N9937" s="60"/>
    </row>
    <row r="9938" spans="2:14" x14ac:dyDescent="0.25">
      <c r="B9938" s="46"/>
      <c r="G9938" s="60"/>
      <c r="H9938" s="46"/>
      <c r="I9938"/>
      <c r="J9938"/>
      <c r="K9938"/>
      <c r="L9938"/>
      <c r="M9938"/>
      <c r="N9938"/>
    </row>
    <row r="9939" spans="2:14" x14ac:dyDescent="0.25">
      <c r="B9939" s="46"/>
      <c r="G9939" s="60"/>
      <c r="H9939" s="46"/>
      <c r="I9939"/>
      <c r="J9939"/>
      <c r="K9939"/>
      <c r="L9939"/>
      <c r="M9939"/>
      <c r="N9939"/>
    </row>
    <row r="9940" spans="2:14" x14ac:dyDescent="0.25">
      <c r="B9940" s="46"/>
      <c r="G9940" s="60"/>
      <c r="H9940" s="46"/>
      <c r="I9940"/>
      <c r="J9940"/>
      <c r="K9940"/>
      <c r="L9940"/>
      <c r="M9940"/>
      <c r="N9940"/>
    </row>
    <row r="9941" spans="2:14" x14ac:dyDescent="0.25">
      <c r="B9941" s="46"/>
      <c r="G9941" s="60"/>
      <c r="H9941" s="46"/>
      <c r="I9941"/>
      <c r="J9941"/>
      <c r="K9941"/>
      <c r="L9941"/>
      <c r="M9941"/>
      <c r="N9941"/>
    </row>
    <row r="9942" spans="2:14" x14ac:dyDescent="0.25">
      <c r="B9942" s="46"/>
      <c r="G9942" s="60"/>
      <c r="H9942" s="46"/>
      <c r="I9942"/>
      <c r="J9942"/>
      <c r="K9942"/>
      <c r="L9942"/>
      <c r="M9942"/>
      <c r="N9942"/>
    </row>
    <row r="9943" spans="2:14" x14ac:dyDescent="0.25">
      <c r="B9943" s="46"/>
      <c r="G9943" s="60"/>
      <c r="H9943" s="46"/>
      <c r="I9943"/>
      <c r="J9943"/>
      <c r="K9943"/>
      <c r="L9943"/>
      <c r="M9943"/>
      <c r="N9943"/>
    </row>
    <row r="9944" spans="2:14" x14ac:dyDescent="0.25">
      <c r="B9944" s="46"/>
      <c r="G9944" s="60"/>
      <c r="H9944" s="46"/>
      <c r="I9944"/>
      <c r="J9944"/>
      <c r="K9944"/>
      <c r="L9944"/>
      <c r="M9944"/>
      <c r="N9944"/>
    </row>
    <row r="9945" spans="2:14" x14ac:dyDescent="0.25">
      <c r="B9945" s="46"/>
      <c r="G9945" s="60"/>
      <c r="H9945" s="46"/>
      <c r="I9945"/>
      <c r="J9945"/>
      <c r="K9945"/>
      <c r="L9945"/>
      <c r="M9945"/>
      <c r="N9945"/>
    </row>
    <row r="9946" spans="2:14" x14ac:dyDescent="0.25">
      <c r="B9946" s="46"/>
      <c r="G9946" s="60"/>
      <c r="H9946" s="46"/>
      <c r="I9946"/>
      <c r="J9946"/>
      <c r="K9946"/>
      <c r="L9946"/>
      <c r="M9946"/>
      <c r="N9946"/>
    </row>
    <row r="9947" spans="2:14" x14ac:dyDescent="0.25">
      <c r="B9947" s="46"/>
      <c r="G9947" s="60"/>
      <c r="H9947" s="46"/>
      <c r="I9947"/>
      <c r="J9947"/>
      <c r="K9947"/>
      <c r="L9947"/>
      <c r="M9947"/>
      <c r="N9947"/>
    </row>
    <row r="9948" spans="2:14" x14ac:dyDescent="0.25">
      <c r="B9948" s="46"/>
      <c r="G9948" s="60"/>
      <c r="H9948" s="46"/>
      <c r="I9948"/>
      <c r="J9948"/>
      <c r="K9948"/>
      <c r="L9948"/>
      <c r="M9948"/>
      <c r="N9948"/>
    </row>
    <row r="9949" spans="2:14" x14ac:dyDescent="0.25">
      <c r="B9949" s="46"/>
      <c r="G9949" s="60"/>
      <c r="H9949" s="46"/>
      <c r="I9949"/>
      <c r="J9949"/>
      <c r="K9949"/>
      <c r="L9949"/>
      <c r="M9949"/>
      <c r="N9949"/>
    </row>
    <row r="9950" spans="2:14" x14ac:dyDescent="0.25">
      <c r="B9950" s="46"/>
      <c r="G9950" s="60"/>
      <c r="H9950" s="46"/>
      <c r="I9950"/>
      <c r="J9950"/>
      <c r="K9950"/>
      <c r="L9950"/>
      <c r="M9950"/>
      <c r="N9950"/>
    </row>
    <row r="9951" spans="2:14" x14ac:dyDescent="0.25">
      <c r="B9951" s="46"/>
      <c r="G9951" s="60"/>
      <c r="H9951" s="46"/>
      <c r="I9951"/>
      <c r="J9951"/>
      <c r="K9951"/>
      <c r="L9951"/>
      <c r="M9951"/>
      <c r="N9951"/>
    </row>
    <row r="9952" spans="2:14" x14ac:dyDescent="0.25">
      <c r="B9952" s="46"/>
      <c r="G9952" s="60"/>
      <c r="H9952" s="46"/>
      <c r="I9952"/>
      <c r="J9952"/>
      <c r="K9952"/>
      <c r="L9952"/>
      <c r="M9952"/>
      <c r="N9952"/>
    </row>
    <row r="9953" spans="1:15" x14ac:dyDescent="0.25">
      <c r="B9953" s="46"/>
      <c r="G9953" s="60"/>
      <c r="H9953" s="46"/>
      <c r="I9953"/>
      <c r="J9953"/>
      <c r="K9953"/>
      <c r="L9953"/>
      <c r="M9953"/>
      <c r="N9953"/>
    </row>
    <row r="9954" spans="1:15" x14ac:dyDescent="0.25">
      <c r="B9954" s="46"/>
      <c r="G9954" s="60"/>
      <c r="H9954" s="46"/>
      <c r="I9954"/>
      <c r="J9954"/>
      <c r="K9954"/>
      <c r="L9954"/>
      <c r="M9954"/>
      <c r="N9954"/>
    </row>
    <row r="9955" spans="1:15" x14ac:dyDescent="0.25">
      <c r="B9955" s="46"/>
      <c r="G9955" s="60"/>
      <c r="H9955" s="46"/>
      <c r="I9955"/>
      <c r="J9955"/>
      <c r="K9955"/>
      <c r="L9955"/>
      <c r="M9955"/>
      <c r="N9955"/>
    </row>
    <row r="9956" spans="1:15" x14ac:dyDescent="0.25">
      <c r="B9956" s="46"/>
      <c r="G9956" s="60"/>
      <c r="H9956" s="46"/>
      <c r="I9956"/>
      <c r="J9956"/>
      <c r="K9956"/>
      <c r="L9956"/>
      <c r="M9956"/>
      <c r="N9956"/>
    </row>
    <row r="9957" spans="1:15" x14ac:dyDescent="0.25">
      <c r="B9957" s="46"/>
      <c r="G9957" s="60"/>
      <c r="H9957" s="46"/>
      <c r="I9957"/>
      <c r="J9957"/>
      <c r="K9957"/>
      <c r="L9957"/>
      <c r="M9957"/>
      <c r="N9957"/>
    </row>
    <row r="9958" spans="1:15" x14ac:dyDescent="0.25">
      <c r="B9958" s="46"/>
      <c r="G9958" s="60"/>
      <c r="H9958" s="46"/>
      <c r="I9958"/>
      <c r="J9958"/>
      <c r="K9958"/>
      <c r="L9958"/>
      <c r="M9958"/>
      <c r="N9958"/>
    </row>
    <row r="9959" spans="1:15" x14ac:dyDescent="0.25">
      <c r="B9959" s="46"/>
      <c r="G9959" s="60"/>
      <c r="H9959" s="46"/>
      <c r="I9959"/>
      <c r="J9959"/>
      <c r="K9959"/>
      <c r="L9959"/>
      <c r="M9959"/>
      <c r="N9959"/>
    </row>
    <row r="9960" spans="1:15" x14ac:dyDescent="0.25">
      <c r="B9960" s="46"/>
      <c r="G9960" s="60"/>
      <c r="H9960" s="46"/>
      <c r="I9960"/>
      <c r="J9960"/>
      <c r="K9960"/>
      <c r="L9960"/>
      <c r="M9960"/>
      <c r="N9960"/>
    </row>
    <row r="9961" spans="1:15" x14ac:dyDescent="0.25">
      <c r="B9961" s="46"/>
      <c r="G9961" s="60"/>
      <c r="H9961" s="46"/>
      <c r="I9961"/>
      <c r="J9961"/>
      <c r="K9961"/>
      <c r="L9961"/>
      <c r="M9961"/>
      <c r="N9961"/>
    </row>
    <row r="9962" spans="1:15" x14ac:dyDescent="0.25">
      <c r="B9962" s="46"/>
      <c r="G9962" s="60"/>
      <c r="H9962" s="46"/>
      <c r="I9962"/>
      <c r="J9962"/>
      <c r="K9962"/>
      <c r="L9962"/>
      <c r="M9962"/>
      <c r="N9962"/>
    </row>
    <row r="9963" spans="1:15" x14ac:dyDescent="0.25">
      <c r="B9963" s="46"/>
      <c r="G9963" s="60"/>
      <c r="H9963" s="46"/>
      <c r="I9963"/>
      <c r="J9963"/>
      <c r="K9963"/>
      <c r="L9963"/>
      <c r="M9963"/>
      <c r="N9963"/>
    </row>
    <row r="9964" spans="1:15" x14ac:dyDescent="0.25">
      <c r="B9964" s="46"/>
      <c r="G9964" s="60"/>
      <c r="H9964" s="46"/>
      <c r="I9964"/>
      <c r="J9964"/>
      <c r="K9964"/>
      <c r="L9964"/>
      <c r="M9964"/>
      <c r="N9964"/>
    </row>
    <row r="9965" spans="1:15" x14ac:dyDescent="0.25">
      <c r="B9965" s="46"/>
      <c r="G9965" s="60"/>
      <c r="H9965" s="46"/>
      <c r="I9965"/>
      <c r="J9965"/>
      <c r="K9965"/>
      <c r="L9965"/>
      <c r="M9965"/>
      <c r="N9965"/>
    </row>
    <row r="9966" spans="1:15" x14ac:dyDescent="0.25">
      <c r="A9966"/>
      <c r="B9966"/>
      <c r="C9966"/>
      <c r="D9966"/>
      <c r="E9966"/>
      <c r="F9966"/>
      <c r="G9966"/>
      <c r="I9966"/>
      <c r="J9966"/>
      <c r="K9966"/>
      <c r="L9966"/>
      <c r="M9966"/>
      <c r="N9966"/>
      <c r="O9966"/>
    </row>
    <row r="9967" spans="1:15" x14ac:dyDescent="0.25">
      <c r="A9967"/>
      <c r="B9967"/>
      <c r="C9967"/>
      <c r="D9967"/>
      <c r="E9967"/>
      <c r="F9967"/>
      <c r="G9967"/>
      <c r="I9967"/>
      <c r="J9967"/>
      <c r="K9967"/>
      <c r="L9967"/>
      <c r="M9967"/>
      <c r="N9967"/>
      <c r="O9967"/>
    </row>
    <row r="9968" spans="1:15" x14ac:dyDescent="0.25">
      <c r="A9968"/>
      <c r="B9968"/>
      <c r="C9968"/>
      <c r="D9968"/>
      <c r="E9968"/>
      <c r="F9968"/>
      <c r="G9968"/>
      <c r="I9968"/>
      <c r="J9968"/>
      <c r="K9968"/>
      <c r="L9968"/>
      <c r="M9968"/>
      <c r="N9968"/>
      <c r="O9968"/>
    </row>
    <row r="9969" customFormat="1" x14ac:dyDescent="0.25"/>
    <row r="9970" customFormat="1" x14ac:dyDescent="0.25"/>
    <row r="9971" customFormat="1" x14ac:dyDescent="0.25"/>
    <row r="9972" customFormat="1" x14ac:dyDescent="0.25"/>
    <row r="9973" customFormat="1" x14ac:dyDescent="0.25"/>
    <row r="9974" customFormat="1" x14ac:dyDescent="0.25"/>
    <row r="9975" customFormat="1" x14ac:dyDescent="0.25"/>
    <row r="9976" customFormat="1" x14ac:dyDescent="0.25"/>
    <row r="9977" customFormat="1" x14ac:dyDescent="0.25"/>
    <row r="9978" customFormat="1" x14ac:dyDescent="0.25"/>
    <row r="9979" customFormat="1" x14ac:dyDescent="0.25"/>
    <row r="9980" customFormat="1" x14ac:dyDescent="0.25"/>
    <row r="9981" customFormat="1" x14ac:dyDescent="0.25"/>
    <row r="9982" customFormat="1" x14ac:dyDescent="0.25"/>
    <row r="9983" customFormat="1" x14ac:dyDescent="0.25"/>
    <row r="9984" customFormat="1" x14ac:dyDescent="0.25"/>
    <row r="9985" customFormat="1" x14ac:dyDescent="0.25"/>
    <row r="9986" customFormat="1" x14ac:dyDescent="0.25"/>
    <row r="9987" customFormat="1" x14ac:dyDescent="0.25"/>
    <row r="9988" customFormat="1" x14ac:dyDescent="0.25"/>
    <row r="9989" customFormat="1" x14ac:dyDescent="0.25"/>
    <row r="9990" customFormat="1" x14ac:dyDescent="0.25"/>
    <row r="9991" customFormat="1" x14ac:dyDescent="0.25"/>
    <row r="9992" customFormat="1" x14ac:dyDescent="0.25"/>
    <row r="9993" customFormat="1" x14ac:dyDescent="0.25"/>
    <row r="9994" customFormat="1" x14ac:dyDescent="0.25"/>
    <row r="9995" customFormat="1" x14ac:dyDescent="0.25"/>
    <row r="9996" customFormat="1" x14ac:dyDescent="0.25"/>
    <row r="9997" customFormat="1" x14ac:dyDescent="0.25"/>
    <row r="9998" customFormat="1" x14ac:dyDescent="0.25"/>
    <row r="9999" customFormat="1" x14ac:dyDescent="0.25"/>
    <row r="10000" customFormat="1" x14ac:dyDescent="0.25"/>
    <row r="10001" customFormat="1" x14ac:dyDescent="0.25"/>
    <row r="10002" customFormat="1" x14ac:dyDescent="0.25"/>
    <row r="10003" customFormat="1" x14ac:dyDescent="0.25"/>
    <row r="10004" customFormat="1" x14ac:dyDescent="0.25"/>
    <row r="10005" customFormat="1" x14ac:dyDescent="0.25"/>
    <row r="10006" customFormat="1" x14ac:dyDescent="0.25"/>
    <row r="10007" customFormat="1" x14ac:dyDescent="0.25"/>
    <row r="10008" customFormat="1" x14ac:dyDescent="0.25"/>
    <row r="10009" customFormat="1" x14ac:dyDescent="0.25"/>
    <row r="10010" customFormat="1" x14ac:dyDescent="0.25"/>
    <row r="10011" customFormat="1" x14ac:dyDescent="0.25"/>
    <row r="10012" customFormat="1" x14ac:dyDescent="0.25"/>
    <row r="10013" customFormat="1" x14ac:dyDescent="0.25"/>
    <row r="10014" customFormat="1" x14ac:dyDescent="0.25"/>
    <row r="10015" customFormat="1" x14ac:dyDescent="0.25"/>
    <row r="10016" customFormat="1" x14ac:dyDescent="0.25"/>
    <row r="10017" customFormat="1" x14ac:dyDescent="0.25"/>
    <row r="10018" customFormat="1" x14ac:dyDescent="0.25"/>
    <row r="10019" customFormat="1" x14ac:dyDescent="0.25"/>
    <row r="10020" customFormat="1" x14ac:dyDescent="0.25"/>
    <row r="10021" customFormat="1" x14ac:dyDescent="0.25"/>
    <row r="10022" customFormat="1" x14ac:dyDescent="0.25"/>
    <row r="10023" customFormat="1" x14ac:dyDescent="0.25"/>
    <row r="10024" customFormat="1" x14ac:dyDescent="0.25"/>
    <row r="10025" customFormat="1" x14ac:dyDescent="0.25"/>
    <row r="10026" customFormat="1" x14ac:dyDescent="0.25"/>
    <row r="10027" customFormat="1" x14ac:dyDescent="0.25"/>
    <row r="10028" customFormat="1" x14ac:dyDescent="0.25"/>
    <row r="10029" customFormat="1" x14ac:dyDescent="0.25"/>
    <row r="10030" customFormat="1" x14ac:dyDescent="0.25"/>
    <row r="10031" customFormat="1" x14ac:dyDescent="0.25"/>
    <row r="10032" customFormat="1" x14ac:dyDescent="0.25"/>
    <row r="10033" customFormat="1" x14ac:dyDescent="0.25"/>
    <row r="10034" customFormat="1" x14ac:dyDescent="0.25"/>
    <row r="10035" customFormat="1" x14ac:dyDescent="0.25"/>
    <row r="10036" customFormat="1" x14ac:dyDescent="0.25"/>
    <row r="10037" customFormat="1" x14ac:dyDescent="0.25"/>
    <row r="10038" customFormat="1" x14ac:dyDescent="0.25"/>
    <row r="10039" customFormat="1" x14ac:dyDescent="0.25"/>
    <row r="10040" customFormat="1" x14ac:dyDescent="0.25"/>
    <row r="10041" customFormat="1" x14ac:dyDescent="0.25"/>
    <row r="10042" customFormat="1" x14ac:dyDescent="0.25"/>
    <row r="10043" customFormat="1" x14ac:dyDescent="0.25"/>
    <row r="10044" customFormat="1" x14ac:dyDescent="0.25"/>
    <row r="10045" customFormat="1" x14ac:dyDescent="0.25"/>
    <row r="10046" customFormat="1" x14ac:dyDescent="0.25"/>
    <row r="10047" customFormat="1" x14ac:dyDescent="0.25"/>
    <row r="10048" customFormat="1" x14ac:dyDescent="0.25"/>
    <row r="10049" customFormat="1" x14ac:dyDescent="0.25"/>
    <row r="10050" customFormat="1" x14ac:dyDescent="0.25"/>
    <row r="10051" customFormat="1" x14ac:dyDescent="0.25"/>
    <row r="10052" customFormat="1" x14ac:dyDescent="0.25"/>
    <row r="10053" customFormat="1" x14ac:dyDescent="0.25"/>
    <row r="10054" customFormat="1" x14ac:dyDescent="0.25"/>
    <row r="10055" customFormat="1" x14ac:dyDescent="0.25"/>
    <row r="10056" customFormat="1" x14ac:dyDescent="0.25"/>
    <row r="10057" customFormat="1" x14ac:dyDescent="0.25"/>
    <row r="10058" customFormat="1" x14ac:dyDescent="0.25"/>
    <row r="10059" customFormat="1" x14ac:dyDescent="0.25"/>
    <row r="10060" customFormat="1" x14ac:dyDescent="0.25"/>
    <row r="10061" customFormat="1" x14ac:dyDescent="0.25"/>
    <row r="10062" customFormat="1" x14ac:dyDescent="0.25"/>
    <row r="10063" customFormat="1" x14ac:dyDescent="0.25"/>
    <row r="10064" customFormat="1" x14ac:dyDescent="0.25"/>
    <row r="10065" customFormat="1" x14ac:dyDescent="0.25"/>
    <row r="10066" customFormat="1" x14ac:dyDescent="0.25"/>
    <row r="10067" customFormat="1" x14ac:dyDescent="0.25"/>
    <row r="10068" customFormat="1" x14ac:dyDescent="0.25"/>
    <row r="10069" customFormat="1" x14ac:dyDescent="0.25"/>
    <row r="10070" customFormat="1" x14ac:dyDescent="0.25"/>
    <row r="10071" customFormat="1" x14ac:dyDescent="0.25"/>
    <row r="10072" customFormat="1" x14ac:dyDescent="0.25"/>
    <row r="10073" customFormat="1" x14ac:dyDescent="0.25"/>
    <row r="10074" customFormat="1" x14ac:dyDescent="0.25"/>
    <row r="10075" customFormat="1" x14ac:dyDescent="0.25"/>
    <row r="10076" customFormat="1" x14ac:dyDescent="0.25"/>
    <row r="10077" customFormat="1" x14ac:dyDescent="0.25"/>
    <row r="10078" customFormat="1" x14ac:dyDescent="0.25"/>
    <row r="10079" customFormat="1" x14ac:dyDescent="0.25"/>
    <row r="10080" customFormat="1" x14ac:dyDescent="0.25"/>
    <row r="10081" customFormat="1" x14ac:dyDescent="0.25"/>
    <row r="10082" customFormat="1" x14ac:dyDescent="0.25"/>
    <row r="10083" customFormat="1" x14ac:dyDescent="0.25"/>
    <row r="10084" customFormat="1" x14ac:dyDescent="0.25"/>
    <row r="10085" customFormat="1" x14ac:dyDescent="0.25"/>
    <row r="10086" customFormat="1" x14ac:dyDescent="0.25"/>
    <row r="10087" customFormat="1" x14ac:dyDescent="0.25"/>
    <row r="10088" customFormat="1" x14ac:dyDescent="0.25"/>
    <row r="10089" customFormat="1" x14ac:dyDescent="0.25"/>
    <row r="10090" customFormat="1" x14ac:dyDescent="0.25"/>
    <row r="10091" customFormat="1" x14ac:dyDescent="0.25"/>
    <row r="10092" customFormat="1" x14ac:dyDescent="0.25"/>
    <row r="10093" customFormat="1" x14ac:dyDescent="0.25"/>
    <row r="10094" customFormat="1" x14ac:dyDescent="0.25"/>
    <row r="10095" customFormat="1" x14ac:dyDescent="0.25"/>
    <row r="10096" customFormat="1" x14ac:dyDescent="0.25"/>
    <row r="10097" customFormat="1" x14ac:dyDescent="0.25"/>
    <row r="10098" customFormat="1" x14ac:dyDescent="0.25"/>
    <row r="10099" customFormat="1" x14ac:dyDescent="0.25"/>
    <row r="10100" customFormat="1" x14ac:dyDescent="0.25"/>
    <row r="10101" customFormat="1" x14ac:dyDescent="0.25"/>
    <row r="10102" customFormat="1" x14ac:dyDescent="0.25"/>
    <row r="10103" customFormat="1" x14ac:dyDescent="0.25"/>
    <row r="10104" customFormat="1" x14ac:dyDescent="0.25"/>
    <row r="10105" customFormat="1" x14ac:dyDescent="0.25"/>
    <row r="10106" customFormat="1" x14ac:dyDescent="0.25"/>
    <row r="10107" customFormat="1" x14ac:dyDescent="0.25"/>
    <row r="10108" customFormat="1" x14ac:dyDescent="0.25"/>
    <row r="10109" customFormat="1" x14ac:dyDescent="0.25"/>
    <row r="10110" customFormat="1" x14ac:dyDescent="0.25"/>
    <row r="10111" customFormat="1" x14ac:dyDescent="0.25"/>
    <row r="10112" customFormat="1" x14ac:dyDescent="0.25"/>
    <row r="10113" customFormat="1" x14ac:dyDescent="0.25"/>
    <row r="10114" customFormat="1" x14ac:dyDescent="0.25"/>
    <row r="10115" customFormat="1" x14ac:dyDescent="0.25"/>
    <row r="10116" customFormat="1" x14ac:dyDescent="0.25"/>
    <row r="10117" customFormat="1" x14ac:dyDescent="0.25"/>
    <row r="10118" customFormat="1" x14ac:dyDescent="0.25"/>
    <row r="10119" customFormat="1" x14ac:dyDescent="0.25"/>
    <row r="10120" customFormat="1" x14ac:dyDescent="0.25"/>
    <row r="10121" customFormat="1" x14ac:dyDescent="0.25"/>
    <row r="10122" customFormat="1" x14ac:dyDescent="0.25"/>
    <row r="10123" customFormat="1" x14ac:dyDescent="0.25"/>
    <row r="10124" customFormat="1" x14ac:dyDescent="0.25"/>
    <row r="10125" customFormat="1" x14ac:dyDescent="0.25"/>
    <row r="10126" customFormat="1" x14ac:dyDescent="0.25"/>
    <row r="10127" customFormat="1" x14ac:dyDescent="0.25"/>
    <row r="10128" customFormat="1" x14ac:dyDescent="0.25"/>
    <row r="10129" customFormat="1" x14ac:dyDescent="0.25"/>
    <row r="10130" customFormat="1" x14ac:dyDescent="0.25"/>
    <row r="10131" customFormat="1" x14ac:dyDescent="0.25"/>
    <row r="10132" customFormat="1" x14ac:dyDescent="0.25"/>
    <row r="10133" customFormat="1" x14ac:dyDescent="0.25"/>
    <row r="10134" customFormat="1" x14ac:dyDescent="0.25"/>
    <row r="10135" customFormat="1" x14ac:dyDescent="0.25"/>
    <row r="10136" customFormat="1" x14ac:dyDescent="0.25"/>
    <row r="10137" customFormat="1" x14ac:dyDescent="0.25"/>
    <row r="10138" customFormat="1" x14ac:dyDescent="0.25"/>
    <row r="10139" customFormat="1" x14ac:dyDescent="0.25"/>
    <row r="10140" customFormat="1" x14ac:dyDescent="0.25"/>
    <row r="10141" customFormat="1" x14ac:dyDescent="0.25"/>
    <row r="10142" customFormat="1" x14ac:dyDescent="0.25"/>
    <row r="10143" customFormat="1" x14ac:dyDescent="0.25"/>
    <row r="10144" customFormat="1" x14ac:dyDescent="0.25"/>
    <row r="10145" customFormat="1" x14ac:dyDescent="0.25"/>
    <row r="10146" customFormat="1" x14ac:dyDescent="0.25"/>
    <row r="10147" customFormat="1" x14ac:dyDescent="0.25"/>
    <row r="10148" customFormat="1" x14ac:dyDescent="0.25"/>
    <row r="10149" customFormat="1" x14ac:dyDescent="0.25"/>
    <row r="10150" customFormat="1" x14ac:dyDescent="0.25"/>
    <row r="10151" customFormat="1" x14ac:dyDescent="0.25"/>
    <row r="10152" customFormat="1" x14ac:dyDescent="0.25"/>
    <row r="10153" customFormat="1" x14ac:dyDescent="0.25"/>
    <row r="10154" customFormat="1" x14ac:dyDescent="0.25"/>
    <row r="10155" customFormat="1" x14ac:dyDescent="0.25"/>
    <row r="10156" customFormat="1" x14ac:dyDescent="0.25"/>
    <row r="10157" customFormat="1" x14ac:dyDescent="0.25"/>
    <row r="10158" customFormat="1" x14ac:dyDescent="0.25"/>
    <row r="10159" customFormat="1" x14ac:dyDescent="0.25"/>
    <row r="10160" customFormat="1" x14ac:dyDescent="0.25"/>
    <row r="10161" customFormat="1" x14ac:dyDescent="0.25"/>
    <row r="10162" customFormat="1" x14ac:dyDescent="0.25"/>
    <row r="10163" customFormat="1" x14ac:dyDescent="0.25"/>
    <row r="10164" customFormat="1" x14ac:dyDescent="0.25"/>
    <row r="10165" customFormat="1" x14ac:dyDescent="0.25"/>
    <row r="10166" customFormat="1" x14ac:dyDescent="0.25"/>
    <row r="10167" customFormat="1" x14ac:dyDescent="0.25"/>
    <row r="10168" customFormat="1" x14ac:dyDescent="0.25"/>
    <row r="10169" customFormat="1" x14ac:dyDescent="0.25"/>
    <row r="10170" customFormat="1" x14ac:dyDescent="0.25"/>
    <row r="10171" customFormat="1" x14ac:dyDescent="0.25"/>
    <row r="10172" customFormat="1" x14ac:dyDescent="0.25"/>
    <row r="10173" customFormat="1" x14ac:dyDescent="0.25"/>
    <row r="10174" customFormat="1" x14ac:dyDescent="0.25"/>
    <row r="10175" customFormat="1" x14ac:dyDescent="0.25"/>
    <row r="10176" customFormat="1" x14ac:dyDescent="0.25"/>
    <row r="10177" customFormat="1" x14ac:dyDescent="0.25"/>
    <row r="10178" customFormat="1" x14ac:dyDescent="0.25"/>
    <row r="10179" customFormat="1" x14ac:dyDescent="0.25"/>
    <row r="10180" customFormat="1" x14ac:dyDescent="0.25"/>
    <row r="10181" customFormat="1" x14ac:dyDescent="0.25"/>
    <row r="10182" customFormat="1" x14ac:dyDescent="0.25"/>
    <row r="10183" customFormat="1" x14ac:dyDescent="0.25"/>
    <row r="10184" customFormat="1" x14ac:dyDescent="0.25"/>
    <row r="10185" customFormat="1" x14ac:dyDescent="0.25"/>
    <row r="10186" customFormat="1" x14ac:dyDescent="0.25"/>
    <row r="10187" customFormat="1" x14ac:dyDescent="0.25"/>
    <row r="10188" customFormat="1" x14ac:dyDescent="0.25"/>
    <row r="10189" customFormat="1" x14ac:dyDescent="0.25"/>
    <row r="10190" customFormat="1" x14ac:dyDescent="0.25"/>
    <row r="10191" customFormat="1" x14ac:dyDescent="0.25"/>
    <row r="10192" customFormat="1" x14ac:dyDescent="0.25"/>
    <row r="10193" customFormat="1" x14ac:dyDescent="0.25"/>
    <row r="10194" customFormat="1" x14ac:dyDescent="0.25"/>
    <row r="10195" customFormat="1" x14ac:dyDescent="0.25"/>
    <row r="10196" customFormat="1" x14ac:dyDescent="0.25"/>
    <row r="10197" customFormat="1" x14ac:dyDescent="0.25"/>
    <row r="10198" customFormat="1" x14ac:dyDescent="0.25"/>
    <row r="10199" customFormat="1" x14ac:dyDescent="0.25"/>
    <row r="10200" customFormat="1" x14ac:dyDescent="0.25"/>
    <row r="10201" customFormat="1" x14ac:dyDescent="0.25"/>
    <row r="10202" customFormat="1" x14ac:dyDescent="0.25"/>
    <row r="10203" customFormat="1" x14ac:dyDescent="0.25"/>
    <row r="10204" customFormat="1" x14ac:dyDescent="0.25"/>
    <row r="10205" customFormat="1" x14ac:dyDescent="0.25"/>
    <row r="10206" customFormat="1" x14ac:dyDescent="0.25"/>
    <row r="10207" customFormat="1" x14ac:dyDescent="0.25"/>
    <row r="10208" customFormat="1" x14ac:dyDescent="0.25"/>
    <row r="10209" customFormat="1" x14ac:dyDescent="0.25"/>
    <row r="10210" customFormat="1" x14ac:dyDescent="0.25"/>
    <row r="10211" customFormat="1" x14ac:dyDescent="0.25"/>
    <row r="10212" customFormat="1" x14ac:dyDescent="0.25"/>
    <row r="10213" customFormat="1" x14ac:dyDescent="0.25"/>
    <row r="10214" customFormat="1" x14ac:dyDescent="0.25"/>
    <row r="10215" customFormat="1" x14ac:dyDescent="0.25"/>
    <row r="10216" customFormat="1" x14ac:dyDescent="0.25"/>
    <row r="10217" customFormat="1" x14ac:dyDescent="0.25"/>
    <row r="10218" customFormat="1" x14ac:dyDescent="0.25"/>
    <row r="10219" customFormat="1" x14ac:dyDescent="0.25"/>
    <row r="10220" customFormat="1" x14ac:dyDescent="0.25"/>
    <row r="10221" customFormat="1" x14ac:dyDescent="0.25"/>
    <row r="10222" customFormat="1" x14ac:dyDescent="0.25"/>
    <row r="10223" customFormat="1" x14ac:dyDescent="0.25"/>
    <row r="10224" customFormat="1" x14ac:dyDescent="0.25"/>
    <row r="10225" customFormat="1" x14ac:dyDescent="0.25"/>
    <row r="10226" customFormat="1" x14ac:dyDescent="0.25"/>
    <row r="10227" customFormat="1" x14ac:dyDescent="0.25"/>
    <row r="10228" customFormat="1" x14ac:dyDescent="0.25"/>
    <row r="10229" customFormat="1" x14ac:dyDescent="0.25"/>
    <row r="10230" customFormat="1" x14ac:dyDescent="0.25"/>
    <row r="10231" customFormat="1" x14ac:dyDescent="0.25"/>
    <row r="10232" customFormat="1" x14ac:dyDescent="0.25"/>
    <row r="10233" customFormat="1" x14ac:dyDescent="0.25"/>
    <row r="10234" customFormat="1" x14ac:dyDescent="0.25"/>
    <row r="10235" customFormat="1" x14ac:dyDescent="0.25"/>
    <row r="10236" customFormat="1" x14ac:dyDescent="0.25"/>
    <row r="10237" customFormat="1" x14ac:dyDescent="0.25"/>
    <row r="10238" customFormat="1" x14ac:dyDescent="0.25"/>
    <row r="10239" customFormat="1" x14ac:dyDescent="0.25"/>
    <row r="10240" customFormat="1" x14ac:dyDescent="0.25"/>
    <row r="10241" customFormat="1" x14ac:dyDescent="0.25"/>
    <row r="10242" customFormat="1" x14ac:dyDescent="0.25"/>
    <row r="10243" customFormat="1" x14ac:dyDescent="0.25"/>
    <row r="10244" customFormat="1" x14ac:dyDescent="0.25"/>
    <row r="10245" customFormat="1" x14ac:dyDescent="0.25"/>
    <row r="10246" customFormat="1" x14ac:dyDescent="0.25"/>
    <row r="10247" customFormat="1" x14ac:dyDescent="0.25"/>
    <row r="10248" customFormat="1" x14ac:dyDescent="0.25"/>
    <row r="10249" customFormat="1" x14ac:dyDescent="0.25"/>
    <row r="10250" customFormat="1" x14ac:dyDescent="0.25"/>
    <row r="10251" customFormat="1" x14ac:dyDescent="0.25"/>
    <row r="10252" customFormat="1" x14ac:dyDescent="0.25"/>
    <row r="10253" customFormat="1" x14ac:dyDescent="0.25"/>
    <row r="10254" customFormat="1" x14ac:dyDescent="0.25"/>
    <row r="10255" customFormat="1" x14ac:dyDescent="0.25"/>
    <row r="10256" customFormat="1" x14ac:dyDescent="0.25"/>
    <row r="10257" customFormat="1" x14ac:dyDescent="0.25"/>
    <row r="10258" customFormat="1" x14ac:dyDescent="0.25"/>
    <row r="10259" customFormat="1" x14ac:dyDescent="0.25"/>
    <row r="10260" customFormat="1" x14ac:dyDescent="0.25"/>
    <row r="10261" customFormat="1" x14ac:dyDescent="0.25"/>
    <row r="10262" customFormat="1" x14ac:dyDescent="0.25"/>
    <row r="10263" customFormat="1" x14ac:dyDescent="0.25"/>
    <row r="10264" customFormat="1" x14ac:dyDescent="0.25"/>
    <row r="10265" customFormat="1" x14ac:dyDescent="0.25"/>
    <row r="10266" customFormat="1" x14ac:dyDescent="0.25"/>
    <row r="10267" customFormat="1" x14ac:dyDescent="0.25"/>
    <row r="10268" customFormat="1" x14ac:dyDescent="0.25"/>
    <row r="10269" customFormat="1" x14ac:dyDescent="0.25"/>
    <row r="10270" customFormat="1" x14ac:dyDescent="0.25"/>
    <row r="10271" customFormat="1" x14ac:dyDescent="0.25"/>
    <row r="10272" customFormat="1" x14ac:dyDescent="0.25"/>
    <row r="10273" customFormat="1" x14ac:dyDescent="0.25"/>
    <row r="10274" customFormat="1" x14ac:dyDescent="0.25"/>
    <row r="10275" customFormat="1" x14ac:dyDescent="0.25"/>
    <row r="10276" customFormat="1" x14ac:dyDescent="0.25"/>
    <row r="10277" customFormat="1" x14ac:dyDescent="0.25"/>
    <row r="10278" customFormat="1" x14ac:dyDescent="0.25"/>
    <row r="10279" customFormat="1" x14ac:dyDescent="0.25"/>
    <row r="10280" customFormat="1" x14ac:dyDescent="0.25"/>
    <row r="10281" customFormat="1" x14ac:dyDescent="0.25"/>
    <row r="10282" customFormat="1" x14ac:dyDescent="0.25"/>
    <row r="10283" customFormat="1" x14ac:dyDescent="0.25"/>
    <row r="10284" customFormat="1" x14ac:dyDescent="0.25"/>
    <row r="10285" customFormat="1" x14ac:dyDescent="0.25"/>
    <row r="10286" customFormat="1" x14ac:dyDescent="0.25"/>
    <row r="10287" customFormat="1" x14ac:dyDescent="0.25"/>
    <row r="10288" customFormat="1" x14ac:dyDescent="0.25"/>
    <row r="10289" customFormat="1" x14ac:dyDescent="0.25"/>
    <row r="10290" customFormat="1" x14ac:dyDescent="0.25"/>
    <row r="10291" customFormat="1" x14ac:dyDescent="0.25"/>
    <row r="10292" customFormat="1" x14ac:dyDescent="0.25"/>
    <row r="10293" customFormat="1" x14ac:dyDescent="0.25"/>
    <row r="10294" customFormat="1" x14ac:dyDescent="0.25"/>
    <row r="10295" customFormat="1" x14ac:dyDescent="0.25"/>
    <row r="10296" customFormat="1" x14ac:dyDescent="0.25"/>
    <row r="10297" customFormat="1" x14ac:dyDescent="0.25"/>
    <row r="10298" customFormat="1" x14ac:dyDescent="0.25"/>
    <row r="10299" customFormat="1" x14ac:dyDescent="0.25"/>
    <row r="10300" customFormat="1" x14ac:dyDescent="0.25"/>
    <row r="10301" customFormat="1" x14ac:dyDescent="0.25"/>
    <row r="10302" customFormat="1" x14ac:dyDescent="0.25"/>
    <row r="10303" customFormat="1" x14ac:dyDescent="0.25"/>
    <row r="10304" customFormat="1" x14ac:dyDescent="0.25"/>
    <row r="10305" customFormat="1" x14ac:dyDescent="0.25"/>
    <row r="10306" customFormat="1" x14ac:dyDescent="0.25"/>
    <row r="10307" customFormat="1" x14ac:dyDescent="0.25"/>
    <row r="10308" customFormat="1" x14ac:dyDescent="0.25"/>
    <row r="10309" customFormat="1" x14ac:dyDescent="0.25"/>
    <row r="10310" customFormat="1" x14ac:dyDescent="0.25"/>
    <row r="10311" customFormat="1" x14ac:dyDescent="0.25"/>
    <row r="10312" customFormat="1" x14ac:dyDescent="0.25"/>
    <row r="10313" customFormat="1" x14ac:dyDescent="0.25"/>
    <row r="10314" customFormat="1" x14ac:dyDescent="0.25"/>
    <row r="10315" customFormat="1" x14ac:dyDescent="0.25"/>
    <row r="10316" customFormat="1" x14ac:dyDescent="0.25"/>
    <row r="10317" customFormat="1" x14ac:dyDescent="0.25"/>
    <row r="10318" customFormat="1" x14ac:dyDescent="0.25"/>
    <row r="10319" customFormat="1" x14ac:dyDescent="0.25"/>
    <row r="10320" customFormat="1" x14ac:dyDescent="0.25"/>
    <row r="10321" customFormat="1" x14ac:dyDescent="0.25"/>
    <row r="10322" customFormat="1" x14ac:dyDescent="0.25"/>
    <row r="10323" customFormat="1" x14ac:dyDescent="0.25"/>
    <row r="10324" customFormat="1" x14ac:dyDescent="0.25"/>
    <row r="10325" customFormat="1" x14ac:dyDescent="0.25"/>
    <row r="10326" customFormat="1" x14ac:dyDescent="0.25"/>
    <row r="10327" customFormat="1" x14ac:dyDescent="0.25"/>
    <row r="10328" customFormat="1" x14ac:dyDescent="0.25"/>
    <row r="10329" customFormat="1" x14ac:dyDescent="0.25"/>
    <row r="10330" customFormat="1" x14ac:dyDescent="0.25"/>
    <row r="10331" customFormat="1" x14ac:dyDescent="0.25"/>
    <row r="10332" customFormat="1" x14ac:dyDescent="0.25"/>
    <row r="10333" customFormat="1" x14ac:dyDescent="0.25"/>
    <row r="10334" customFormat="1" x14ac:dyDescent="0.25"/>
    <row r="10335" customFormat="1" x14ac:dyDescent="0.25"/>
    <row r="10336" customFormat="1" x14ac:dyDescent="0.25"/>
    <row r="10337" customFormat="1" x14ac:dyDescent="0.25"/>
    <row r="10338" customFormat="1" x14ac:dyDescent="0.25"/>
    <row r="10339" customFormat="1" x14ac:dyDescent="0.25"/>
    <row r="10340" customFormat="1" x14ac:dyDescent="0.25"/>
    <row r="10341" customFormat="1" x14ac:dyDescent="0.25"/>
    <row r="10342" customFormat="1" x14ac:dyDescent="0.25"/>
    <row r="10343" customFormat="1" x14ac:dyDescent="0.25"/>
    <row r="10344" customFormat="1" x14ac:dyDescent="0.25"/>
    <row r="10345" customFormat="1" x14ac:dyDescent="0.25"/>
    <row r="10346" customFormat="1" x14ac:dyDescent="0.25"/>
    <row r="10347" customFormat="1" x14ac:dyDescent="0.25"/>
    <row r="10348" customFormat="1" x14ac:dyDescent="0.25"/>
    <row r="10349" customFormat="1" x14ac:dyDescent="0.25"/>
    <row r="10350" customFormat="1" x14ac:dyDescent="0.25"/>
    <row r="10351" customFormat="1" x14ac:dyDescent="0.25"/>
    <row r="10352" customFormat="1" x14ac:dyDescent="0.25"/>
    <row r="10353" customFormat="1" x14ac:dyDescent="0.25"/>
    <row r="10354" customFormat="1" x14ac:dyDescent="0.25"/>
    <row r="10355" customFormat="1" x14ac:dyDescent="0.25"/>
    <row r="10356" customFormat="1" x14ac:dyDescent="0.25"/>
    <row r="10357" customFormat="1" x14ac:dyDescent="0.25"/>
    <row r="10358" customFormat="1" x14ac:dyDescent="0.25"/>
    <row r="10359" customFormat="1" x14ac:dyDescent="0.25"/>
    <row r="10360" customFormat="1" x14ac:dyDescent="0.25"/>
    <row r="10361" customFormat="1" x14ac:dyDescent="0.25"/>
    <row r="10362" customFormat="1" x14ac:dyDescent="0.25"/>
    <row r="10363" customFormat="1" x14ac:dyDescent="0.25"/>
    <row r="10364" customFormat="1" x14ac:dyDescent="0.25"/>
    <row r="10365" customFormat="1" x14ac:dyDescent="0.25"/>
    <row r="10366" customFormat="1" x14ac:dyDescent="0.25"/>
    <row r="10367" customFormat="1" x14ac:dyDescent="0.25"/>
    <row r="10368" customFormat="1" x14ac:dyDescent="0.25"/>
    <row r="10369" customFormat="1" x14ac:dyDescent="0.25"/>
    <row r="10370" customFormat="1" x14ac:dyDescent="0.25"/>
    <row r="10371" customFormat="1" x14ac:dyDescent="0.25"/>
    <row r="10372" customFormat="1" x14ac:dyDescent="0.25"/>
    <row r="10373" customFormat="1" x14ac:dyDescent="0.25"/>
    <row r="10374" customFormat="1" x14ac:dyDescent="0.25"/>
    <row r="10375" customFormat="1" x14ac:dyDescent="0.25"/>
    <row r="10376" customFormat="1" x14ac:dyDescent="0.25"/>
    <row r="10377" customFormat="1" x14ac:dyDescent="0.25"/>
    <row r="10378" customFormat="1" x14ac:dyDescent="0.25"/>
    <row r="10379" customFormat="1" x14ac:dyDescent="0.25"/>
    <row r="10380" customFormat="1" x14ac:dyDescent="0.25"/>
    <row r="10381" customFormat="1" x14ac:dyDescent="0.25"/>
    <row r="10382" customFormat="1" x14ac:dyDescent="0.25"/>
    <row r="10383" customFormat="1" x14ac:dyDescent="0.25"/>
    <row r="10384" customFormat="1" x14ac:dyDescent="0.25"/>
    <row r="10385" customFormat="1" x14ac:dyDescent="0.25"/>
    <row r="10386" customFormat="1" x14ac:dyDescent="0.25"/>
    <row r="10387" customFormat="1" x14ac:dyDescent="0.25"/>
    <row r="10388" customFormat="1" x14ac:dyDescent="0.25"/>
    <row r="10389" customFormat="1" x14ac:dyDescent="0.25"/>
    <row r="10390" customFormat="1" x14ac:dyDescent="0.25"/>
    <row r="10391" customFormat="1" x14ac:dyDescent="0.25"/>
    <row r="10392" customFormat="1" x14ac:dyDescent="0.25"/>
    <row r="10393" customFormat="1" x14ac:dyDescent="0.25"/>
    <row r="10394" customFormat="1" x14ac:dyDescent="0.25"/>
    <row r="10395" customFormat="1" x14ac:dyDescent="0.25"/>
    <row r="10396" customFormat="1" x14ac:dyDescent="0.25"/>
    <row r="10397" customFormat="1" x14ac:dyDescent="0.25"/>
    <row r="10398" customFormat="1" x14ac:dyDescent="0.25"/>
    <row r="10399" customFormat="1" x14ac:dyDescent="0.25"/>
    <row r="10400" customFormat="1" x14ac:dyDescent="0.25"/>
    <row r="10401" customFormat="1" x14ac:dyDescent="0.25"/>
    <row r="10402" customFormat="1" x14ac:dyDescent="0.25"/>
    <row r="10403" customFormat="1" x14ac:dyDescent="0.25"/>
    <row r="10404" customFormat="1" x14ac:dyDescent="0.25"/>
    <row r="10405" customFormat="1" x14ac:dyDescent="0.25"/>
    <row r="10406" customFormat="1" x14ac:dyDescent="0.25"/>
    <row r="10407" customFormat="1" x14ac:dyDescent="0.25"/>
    <row r="10408" customFormat="1" x14ac:dyDescent="0.25"/>
    <row r="10409" customFormat="1" x14ac:dyDescent="0.25"/>
    <row r="10410" customFormat="1" x14ac:dyDescent="0.25"/>
    <row r="10411" customFormat="1" x14ac:dyDescent="0.25"/>
    <row r="10412" customFormat="1" x14ac:dyDescent="0.25"/>
    <row r="10413" customFormat="1" x14ac:dyDescent="0.25"/>
    <row r="10414" customFormat="1" x14ac:dyDescent="0.25"/>
    <row r="10415" customFormat="1" x14ac:dyDescent="0.25"/>
    <row r="10416" customFormat="1" x14ac:dyDescent="0.25"/>
    <row r="10417" customFormat="1" x14ac:dyDescent="0.25"/>
    <row r="10418" customFormat="1" x14ac:dyDescent="0.25"/>
    <row r="10419" customFormat="1" x14ac:dyDescent="0.25"/>
    <row r="10420" customFormat="1" x14ac:dyDescent="0.25"/>
    <row r="10421" customFormat="1" x14ac:dyDescent="0.25"/>
    <row r="10422" customFormat="1" x14ac:dyDescent="0.25"/>
    <row r="10423" customFormat="1" x14ac:dyDescent="0.25"/>
    <row r="10424" customFormat="1" x14ac:dyDescent="0.25"/>
    <row r="10425" customFormat="1" x14ac:dyDescent="0.25"/>
    <row r="10426" customFormat="1" x14ac:dyDescent="0.25"/>
    <row r="10427" customFormat="1" x14ac:dyDescent="0.25"/>
    <row r="10428" customFormat="1" x14ac:dyDescent="0.25"/>
    <row r="10429" customFormat="1" x14ac:dyDescent="0.25"/>
    <row r="10430" customFormat="1" x14ac:dyDescent="0.25"/>
    <row r="10431" customFormat="1" x14ac:dyDescent="0.25"/>
    <row r="10432" customFormat="1" x14ac:dyDescent="0.25"/>
    <row r="10433" customFormat="1" x14ac:dyDescent="0.25"/>
    <row r="10434" customFormat="1" x14ac:dyDescent="0.25"/>
    <row r="10435" customFormat="1" x14ac:dyDescent="0.25"/>
    <row r="10436" customFormat="1" x14ac:dyDescent="0.25"/>
    <row r="10437" customFormat="1" x14ac:dyDescent="0.25"/>
    <row r="10438" customFormat="1" x14ac:dyDescent="0.25"/>
    <row r="10439" customFormat="1" x14ac:dyDescent="0.25"/>
    <row r="10440" customFormat="1" x14ac:dyDescent="0.25"/>
    <row r="10441" customFormat="1" x14ac:dyDescent="0.25"/>
    <row r="10442" customFormat="1" x14ac:dyDescent="0.25"/>
    <row r="10443" customFormat="1" x14ac:dyDescent="0.25"/>
    <row r="10444" customFormat="1" x14ac:dyDescent="0.25"/>
    <row r="10445" customFormat="1" x14ac:dyDescent="0.25"/>
    <row r="10446" customFormat="1" x14ac:dyDescent="0.25"/>
    <row r="10447" customFormat="1" x14ac:dyDescent="0.25"/>
    <row r="10448" customFormat="1" x14ac:dyDescent="0.25"/>
    <row r="10449" customFormat="1" x14ac:dyDescent="0.25"/>
    <row r="10450" customFormat="1" x14ac:dyDescent="0.25"/>
    <row r="10451" customFormat="1" x14ac:dyDescent="0.25"/>
    <row r="10452" customFormat="1" x14ac:dyDescent="0.25"/>
    <row r="10453" customFormat="1" x14ac:dyDescent="0.25"/>
    <row r="10454" customFormat="1" x14ac:dyDescent="0.25"/>
    <row r="10455" customFormat="1" x14ac:dyDescent="0.25"/>
    <row r="10456" customFormat="1" x14ac:dyDescent="0.25"/>
    <row r="10457" customFormat="1" x14ac:dyDescent="0.25"/>
    <row r="10458" customFormat="1" x14ac:dyDescent="0.25"/>
    <row r="10459" customFormat="1" x14ac:dyDescent="0.25"/>
    <row r="10460" customFormat="1" x14ac:dyDescent="0.25"/>
    <row r="10461" customFormat="1" x14ac:dyDescent="0.25"/>
    <row r="10462" customFormat="1" x14ac:dyDescent="0.25"/>
    <row r="10463" customFormat="1" x14ac:dyDescent="0.25"/>
    <row r="10464" customFormat="1" x14ac:dyDescent="0.25"/>
    <row r="10465" customFormat="1" x14ac:dyDescent="0.25"/>
    <row r="10466" customFormat="1" x14ac:dyDescent="0.25"/>
    <row r="10467" customFormat="1" x14ac:dyDescent="0.25"/>
    <row r="10468" customFormat="1" x14ac:dyDescent="0.25"/>
    <row r="10469" customFormat="1" x14ac:dyDescent="0.25"/>
    <row r="10470" customFormat="1" x14ac:dyDescent="0.25"/>
    <row r="10471" customFormat="1" x14ac:dyDescent="0.25"/>
    <row r="10472" customFormat="1" x14ac:dyDescent="0.25"/>
    <row r="10473" customFormat="1" x14ac:dyDescent="0.25"/>
    <row r="10474" customFormat="1" x14ac:dyDescent="0.25"/>
    <row r="10475" customFormat="1" x14ac:dyDescent="0.25"/>
    <row r="10476" customFormat="1" x14ac:dyDescent="0.25"/>
    <row r="10477" customFormat="1" x14ac:dyDescent="0.25"/>
    <row r="10478" customFormat="1" x14ac:dyDescent="0.25"/>
    <row r="10479" customFormat="1" x14ac:dyDescent="0.25"/>
    <row r="10480" customFormat="1" x14ac:dyDescent="0.25"/>
    <row r="10481" customFormat="1" x14ac:dyDescent="0.25"/>
    <row r="10482" customFormat="1" x14ac:dyDescent="0.25"/>
    <row r="10483" customFormat="1" x14ac:dyDescent="0.25"/>
    <row r="10484" customFormat="1" x14ac:dyDescent="0.25"/>
    <row r="10485" customFormat="1" x14ac:dyDescent="0.25"/>
    <row r="10486" customFormat="1" x14ac:dyDescent="0.25"/>
    <row r="10487" customFormat="1" x14ac:dyDescent="0.25"/>
    <row r="10488" customFormat="1" x14ac:dyDescent="0.25"/>
    <row r="10489" customFormat="1" x14ac:dyDescent="0.25"/>
    <row r="10490" customFormat="1" x14ac:dyDescent="0.25"/>
    <row r="10491" customFormat="1" x14ac:dyDescent="0.25"/>
    <row r="10492" customFormat="1" x14ac:dyDescent="0.25"/>
    <row r="10493" customFormat="1" x14ac:dyDescent="0.25"/>
    <row r="10494" customFormat="1" x14ac:dyDescent="0.25"/>
    <row r="10495" customFormat="1" x14ac:dyDescent="0.25"/>
    <row r="10496" customFormat="1" x14ac:dyDescent="0.25"/>
    <row r="10497" customFormat="1" x14ac:dyDescent="0.25"/>
    <row r="10498" customFormat="1" x14ac:dyDescent="0.25"/>
    <row r="10499" customFormat="1" x14ac:dyDescent="0.25"/>
    <row r="10500" customFormat="1" x14ac:dyDescent="0.25"/>
    <row r="10501" customFormat="1" x14ac:dyDescent="0.25"/>
    <row r="10502" customFormat="1" x14ac:dyDescent="0.25"/>
    <row r="10503" customFormat="1" x14ac:dyDescent="0.25"/>
    <row r="10504" customFormat="1" x14ac:dyDescent="0.25"/>
    <row r="10505" customFormat="1" x14ac:dyDescent="0.25"/>
    <row r="10506" customFormat="1" x14ac:dyDescent="0.25"/>
    <row r="10507" customFormat="1" x14ac:dyDescent="0.25"/>
    <row r="10508" customFormat="1" x14ac:dyDescent="0.25"/>
    <row r="10509" customFormat="1" x14ac:dyDescent="0.25"/>
    <row r="10510" customFormat="1" x14ac:dyDescent="0.25"/>
    <row r="10511" customFormat="1" x14ac:dyDescent="0.25"/>
    <row r="10512" customFormat="1" x14ac:dyDescent="0.25"/>
    <row r="10513" customFormat="1" x14ac:dyDescent="0.25"/>
    <row r="10514" customFormat="1" x14ac:dyDescent="0.25"/>
    <row r="10515" customFormat="1" x14ac:dyDescent="0.25"/>
    <row r="10516" customFormat="1" x14ac:dyDescent="0.25"/>
    <row r="10517" customFormat="1" x14ac:dyDescent="0.25"/>
    <row r="10518" customFormat="1" x14ac:dyDescent="0.25"/>
    <row r="10519" customFormat="1" x14ac:dyDescent="0.25"/>
    <row r="10520" customFormat="1" x14ac:dyDescent="0.25"/>
    <row r="10521" customFormat="1" x14ac:dyDescent="0.25"/>
    <row r="10522" customFormat="1" x14ac:dyDescent="0.25"/>
    <row r="10523" customFormat="1" x14ac:dyDescent="0.25"/>
    <row r="10524" customFormat="1" x14ac:dyDescent="0.25"/>
    <row r="10525" customFormat="1" x14ac:dyDescent="0.25"/>
    <row r="10526" customFormat="1" x14ac:dyDescent="0.25"/>
    <row r="10527" customFormat="1" x14ac:dyDescent="0.25"/>
    <row r="10528" customFormat="1" x14ac:dyDescent="0.25"/>
    <row r="10529" customFormat="1" x14ac:dyDescent="0.25"/>
    <row r="10530" customFormat="1" x14ac:dyDescent="0.25"/>
    <row r="10531" customFormat="1" x14ac:dyDescent="0.25"/>
    <row r="10532" customFormat="1" x14ac:dyDescent="0.25"/>
    <row r="10533" customFormat="1" x14ac:dyDescent="0.25"/>
    <row r="10534" customFormat="1" x14ac:dyDescent="0.25"/>
    <row r="10535" customFormat="1" x14ac:dyDescent="0.25"/>
    <row r="10536" customFormat="1" x14ac:dyDescent="0.25"/>
    <row r="10537" customFormat="1" x14ac:dyDescent="0.25"/>
    <row r="10538" customFormat="1" x14ac:dyDescent="0.25"/>
    <row r="10539" customFormat="1" x14ac:dyDescent="0.25"/>
    <row r="10540" customFormat="1" x14ac:dyDescent="0.25"/>
    <row r="10541" customFormat="1" x14ac:dyDescent="0.25"/>
    <row r="10542" customFormat="1" x14ac:dyDescent="0.25"/>
    <row r="10543" customFormat="1" x14ac:dyDescent="0.25"/>
    <row r="10544" customFormat="1" x14ac:dyDescent="0.25"/>
    <row r="10545" customFormat="1" x14ac:dyDescent="0.25"/>
    <row r="10546" customFormat="1" x14ac:dyDescent="0.25"/>
    <row r="10547" customFormat="1" x14ac:dyDescent="0.25"/>
    <row r="10548" customFormat="1" x14ac:dyDescent="0.25"/>
    <row r="10549" customFormat="1" x14ac:dyDescent="0.25"/>
    <row r="10550" customFormat="1" x14ac:dyDescent="0.25"/>
    <row r="10551" customFormat="1" x14ac:dyDescent="0.25"/>
    <row r="10552" customFormat="1" x14ac:dyDescent="0.25"/>
    <row r="10553" customFormat="1" x14ac:dyDescent="0.25"/>
    <row r="10554" customFormat="1" x14ac:dyDescent="0.25"/>
    <row r="10555" customFormat="1" x14ac:dyDescent="0.25"/>
    <row r="10556" customFormat="1" x14ac:dyDescent="0.25"/>
    <row r="10557" customFormat="1" x14ac:dyDescent="0.25"/>
    <row r="10558" customFormat="1" x14ac:dyDescent="0.25"/>
    <row r="10559" customFormat="1" x14ac:dyDescent="0.25"/>
    <row r="10560" customFormat="1" x14ac:dyDescent="0.25"/>
    <row r="10561" customFormat="1" x14ac:dyDescent="0.25"/>
    <row r="10562" customFormat="1" x14ac:dyDescent="0.25"/>
    <row r="10563" customFormat="1" x14ac:dyDescent="0.25"/>
    <row r="10564" customFormat="1" x14ac:dyDescent="0.25"/>
    <row r="10565" customFormat="1" x14ac:dyDescent="0.25"/>
    <row r="10566" customFormat="1" x14ac:dyDescent="0.25"/>
    <row r="10567" customFormat="1" x14ac:dyDescent="0.25"/>
    <row r="10568" customFormat="1" x14ac:dyDescent="0.25"/>
    <row r="10569" customFormat="1" x14ac:dyDescent="0.25"/>
    <row r="10570" customFormat="1" x14ac:dyDescent="0.25"/>
    <row r="10571" customFormat="1" x14ac:dyDescent="0.25"/>
    <row r="10572" customFormat="1" x14ac:dyDescent="0.25"/>
    <row r="10573" customFormat="1" x14ac:dyDescent="0.25"/>
    <row r="10574" customFormat="1" x14ac:dyDescent="0.25"/>
    <row r="10575" customFormat="1" x14ac:dyDescent="0.25"/>
    <row r="10576" customFormat="1" x14ac:dyDescent="0.25"/>
    <row r="10577" customFormat="1" x14ac:dyDescent="0.25"/>
    <row r="10578" customFormat="1" x14ac:dyDescent="0.25"/>
    <row r="10579" customFormat="1" x14ac:dyDescent="0.25"/>
    <row r="10580" customFormat="1" x14ac:dyDescent="0.25"/>
    <row r="10581" customFormat="1" x14ac:dyDescent="0.25"/>
    <row r="10582" customFormat="1" x14ac:dyDescent="0.25"/>
    <row r="10583" customFormat="1" x14ac:dyDescent="0.25"/>
    <row r="10584" customFormat="1" x14ac:dyDescent="0.25"/>
    <row r="10585" customFormat="1" x14ac:dyDescent="0.25"/>
    <row r="10586" customFormat="1" x14ac:dyDescent="0.25"/>
    <row r="10587" customFormat="1" x14ac:dyDescent="0.25"/>
    <row r="10588" customFormat="1" x14ac:dyDescent="0.25"/>
    <row r="10589" customFormat="1" x14ac:dyDescent="0.25"/>
    <row r="10590" customFormat="1" x14ac:dyDescent="0.25"/>
    <row r="10591" customFormat="1" x14ac:dyDescent="0.25"/>
    <row r="10592" customFormat="1" x14ac:dyDescent="0.25"/>
    <row r="10593" customFormat="1" x14ac:dyDescent="0.25"/>
    <row r="10594" customFormat="1" x14ac:dyDescent="0.25"/>
    <row r="10595" customFormat="1" x14ac:dyDescent="0.25"/>
    <row r="10596" customFormat="1" x14ac:dyDescent="0.25"/>
    <row r="10597" customFormat="1" x14ac:dyDescent="0.25"/>
    <row r="10598" customFormat="1" x14ac:dyDescent="0.25"/>
    <row r="10599" customFormat="1" x14ac:dyDescent="0.25"/>
    <row r="10600" customFormat="1" x14ac:dyDescent="0.25"/>
    <row r="10601" customFormat="1" x14ac:dyDescent="0.25"/>
    <row r="10602" customFormat="1" x14ac:dyDescent="0.25"/>
    <row r="10603" customFormat="1" x14ac:dyDescent="0.25"/>
    <row r="10604" customFormat="1" x14ac:dyDescent="0.25"/>
    <row r="10605" customFormat="1" x14ac:dyDescent="0.25"/>
    <row r="10606" customFormat="1" x14ac:dyDescent="0.25"/>
    <row r="10607" customFormat="1" x14ac:dyDescent="0.25"/>
    <row r="10608" customFormat="1" x14ac:dyDescent="0.25"/>
    <row r="10609" customFormat="1" x14ac:dyDescent="0.25"/>
    <row r="10610" customFormat="1" x14ac:dyDescent="0.25"/>
    <row r="10611" customFormat="1" x14ac:dyDescent="0.25"/>
    <row r="10612" customFormat="1" x14ac:dyDescent="0.25"/>
    <row r="10613" customFormat="1" x14ac:dyDescent="0.25"/>
    <row r="10614" customFormat="1" x14ac:dyDescent="0.25"/>
    <row r="10615" customFormat="1" x14ac:dyDescent="0.25"/>
    <row r="10616" customFormat="1" x14ac:dyDescent="0.25"/>
    <row r="10617" customFormat="1" x14ac:dyDescent="0.25"/>
    <row r="10618" customFormat="1" x14ac:dyDescent="0.25"/>
    <row r="10619" customFormat="1" x14ac:dyDescent="0.25"/>
    <row r="10620" customFormat="1" x14ac:dyDescent="0.25"/>
    <row r="10621" customFormat="1" x14ac:dyDescent="0.25"/>
    <row r="10622" customFormat="1" x14ac:dyDescent="0.25"/>
    <row r="10623" customFormat="1" x14ac:dyDescent="0.25"/>
    <row r="10624" customFormat="1" x14ac:dyDescent="0.25"/>
    <row r="10625" customFormat="1" x14ac:dyDescent="0.25"/>
    <row r="10626" customFormat="1" x14ac:dyDescent="0.25"/>
    <row r="10627" customFormat="1" x14ac:dyDescent="0.25"/>
    <row r="10628" customFormat="1" x14ac:dyDescent="0.25"/>
    <row r="10629" customFormat="1" x14ac:dyDescent="0.25"/>
    <row r="10630" customFormat="1" x14ac:dyDescent="0.25"/>
    <row r="10631" customFormat="1" x14ac:dyDescent="0.25"/>
    <row r="10632" customFormat="1" x14ac:dyDescent="0.25"/>
    <row r="10633" customFormat="1" x14ac:dyDescent="0.25"/>
    <row r="10634" customFormat="1" x14ac:dyDescent="0.25"/>
    <row r="10635" customFormat="1" x14ac:dyDescent="0.25"/>
    <row r="10636" customFormat="1" x14ac:dyDescent="0.25"/>
    <row r="10637" customFormat="1" x14ac:dyDescent="0.25"/>
    <row r="10638" customFormat="1" x14ac:dyDescent="0.25"/>
    <row r="10639" customFormat="1" x14ac:dyDescent="0.25"/>
    <row r="10640" customFormat="1" x14ac:dyDescent="0.25"/>
    <row r="10641" customFormat="1" x14ac:dyDescent="0.25"/>
    <row r="10642" customFormat="1" x14ac:dyDescent="0.25"/>
    <row r="10643" customFormat="1" x14ac:dyDescent="0.25"/>
    <row r="10644" customFormat="1" x14ac:dyDescent="0.25"/>
    <row r="10645" customFormat="1" x14ac:dyDescent="0.25"/>
    <row r="10646" customFormat="1" x14ac:dyDescent="0.25"/>
    <row r="10647" customFormat="1" x14ac:dyDescent="0.25"/>
    <row r="10648" customFormat="1" x14ac:dyDescent="0.25"/>
    <row r="10649" customFormat="1" x14ac:dyDescent="0.25"/>
    <row r="10650" customFormat="1" x14ac:dyDescent="0.25"/>
    <row r="10651" customFormat="1" x14ac:dyDescent="0.25"/>
    <row r="10652" customFormat="1" x14ac:dyDescent="0.25"/>
    <row r="10653" customFormat="1" x14ac:dyDescent="0.25"/>
    <row r="10654" customFormat="1" x14ac:dyDescent="0.25"/>
    <row r="10655" customFormat="1" x14ac:dyDescent="0.25"/>
    <row r="10656" customFormat="1" x14ac:dyDescent="0.25"/>
    <row r="10657" customFormat="1" x14ac:dyDescent="0.25"/>
    <row r="10658" customFormat="1" x14ac:dyDescent="0.25"/>
    <row r="10659" customFormat="1" x14ac:dyDescent="0.25"/>
    <row r="10660" customFormat="1" x14ac:dyDescent="0.25"/>
    <row r="10661" customFormat="1" x14ac:dyDescent="0.25"/>
    <row r="10662" customFormat="1" x14ac:dyDescent="0.25"/>
    <row r="10663" customFormat="1" x14ac:dyDescent="0.25"/>
    <row r="10664" customFormat="1" x14ac:dyDescent="0.25"/>
    <row r="10665" customFormat="1" x14ac:dyDescent="0.25"/>
    <row r="10666" customFormat="1" x14ac:dyDescent="0.25"/>
    <row r="10667" customFormat="1" x14ac:dyDescent="0.25"/>
    <row r="10668" customFormat="1" x14ac:dyDescent="0.25"/>
    <row r="10669" customFormat="1" x14ac:dyDescent="0.25"/>
    <row r="10670" customFormat="1" x14ac:dyDescent="0.25"/>
    <row r="10671" customFormat="1" x14ac:dyDescent="0.25"/>
    <row r="10672" customFormat="1" x14ac:dyDescent="0.25"/>
    <row r="10673" customFormat="1" x14ac:dyDescent="0.25"/>
    <row r="10674" customFormat="1" x14ac:dyDescent="0.25"/>
    <row r="10675" customFormat="1" x14ac:dyDescent="0.25"/>
    <row r="10676" customFormat="1" x14ac:dyDescent="0.25"/>
    <row r="10677" customFormat="1" x14ac:dyDescent="0.25"/>
    <row r="10678" customFormat="1" x14ac:dyDescent="0.25"/>
    <row r="10679" customFormat="1" x14ac:dyDescent="0.25"/>
    <row r="10680" customFormat="1" x14ac:dyDescent="0.25"/>
    <row r="10681" customFormat="1" x14ac:dyDescent="0.25"/>
    <row r="10682" customFormat="1" x14ac:dyDescent="0.25"/>
    <row r="10683" customFormat="1" x14ac:dyDescent="0.25"/>
    <row r="10684" customFormat="1" x14ac:dyDescent="0.25"/>
    <row r="10685" customFormat="1" x14ac:dyDescent="0.25"/>
    <row r="10686" customFormat="1" x14ac:dyDescent="0.25"/>
    <row r="10687" customFormat="1" x14ac:dyDescent="0.25"/>
    <row r="10688" customFormat="1" x14ac:dyDescent="0.25"/>
    <row r="10689" customFormat="1" x14ac:dyDescent="0.25"/>
    <row r="10690" customFormat="1" x14ac:dyDescent="0.25"/>
    <row r="10691" customFormat="1" x14ac:dyDescent="0.25"/>
    <row r="10692" customFormat="1" x14ac:dyDescent="0.25"/>
    <row r="10693" customFormat="1" x14ac:dyDescent="0.25"/>
    <row r="10694" customFormat="1" x14ac:dyDescent="0.25"/>
    <row r="10695" customFormat="1" x14ac:dyDescent="0.25"/>
    <row r="10696" customFormat="1" x14ac:dyDescent="0.25"/>
    <row r="10697" customFormat="1" x14ac:dyDescent="0.25"/>
    <row r="10698" customFormat="1" x14ac:dyDescent="0.25"/>
    <row r="10699" customFormat="1" x14ac:dyDescent="0.25"/>
    <row r="10700" customFormat="1" x14ac:dyDescent="0.25"/>
    <row r="10701" customFormat="1" x14ac:dyDescent="0.25"/>
    <row r="10702" customFormat="1" x14ac:dyDescent="0.25"/>
    <row r="10703" customFormat="1" x14ac:dyDescent="0.25"/>
    <row r="10704" customFormat="1" x14ac:dyDescent="0.25"/>
    <row r="10705" customFormat="1" x14ac:dyDescent="0.25"/>
    <row r="10706" customFormat="1" x14ac:dyDescent="0.25"/>
    <row r="10707" customFormat="1" x14ac:dyDescent="0.25"/>
    <row r="10708" customFormat="1" x14ac:dyDescent="0.25"/>
    <row r="10709" customFormat="1" x14ac:dyDescent="0.25"/>
    <row r="10710" customFormat="1" x14ac:dyDescent="0.25"/>
    <row r="10711" customFormat="1" x14ac:dyDescent="0.25"/>
    <row r="10712" customFormat="1" x14ac:dyDescent="0.25"/>
    <row r="10713" customFormat="1" x14ac:dyDescent="0.25"/>
    <row r="10714" customFormat="1" x14ac:dyDescent="0.25"/>
    <row r="10715" customFormat="1" x14ac:dyDescent="0.25"/>
    <row r="10716" customFormat="1" x14ac:dyDescent="0.25"/>
    <row r="10717" customFormat="1" x14ac:dyDescent="0.25"/>
    <row r="10718" customFormat="1" x14ac:dyDescent="0.25"/>
    <row r="10719" customFormat="1" x14ac:dyDescent="0.25"/>
    <row r="10720" customFormat="1" x14ac:dyDescent="0.25"/>
    <row r="10721" customFormat="1" x14ac:dyDescent="0.25"/>
    <row r="10722" customFormat="1" x14ac:dyDescent="0.25"/>
    <row r="10723" customFormat="1" x14ac:dyDescent="0.25"/>
    <row r="10724" customFormat="1" x14ac:dyDescent="0.25"/>
    <row r="10725" customFormat="1" x14ac:dyDescent="0.25"/>
    <row r="10726" customFormat="1" x14ac:dyDescent="0.25"/>
    <row r="10727" customFormat="1" x14ac:dyDescent="0.25"/>
    <row r="10728" customFormat="1" x14ac:dyDescent="0.25"/>
    <row r="10729" customFormat="1" x14ac:dyDescent="0.25"/>
    <row r="10730" customFormat="1" x14ac:dyDescent="0.25"/>
    <row r="10731" customFormat="1" x14ac:dyDescent="0.25"/>
    <row r="10732" customFormat="1" x14ac:dyDescent="0.25"/>
    <row r="10733" customFormat="1" x14ac:dyDescent="0.25"/>
    <row r="10734" customFormat="1" x14ac:dyDescent="0.25"/>
    <row r="10735" customFormat="1" x14ac:dyDescent="0.25"/>
    <row r="10736" customFormat="1" x14ac:dyDescent="0.25"/>
    <row r="10737" customFormat="1" x14ac:dyDescent="0.25"/>
    <row r="10738" customFormat="1" x14ac:dyDescent="0.25"/>
    <row r="10739" customFormat="1" x14ac:dyDescent="0.25"/>
    <row r="10740" customFormat="1" x14ac:dyDescent="0.25"/>
    <row r="10741" customFormat="1" x14ac:dyDescent="0.25"/>
    <row r="10742" customFormat="1" x14ac:dyDescent="0.25"/>
    <row r="10743" customFormat="1" x14ac:dyDescent="0.25"/>
    <row r="10744" customFormat="1" x14ac:dyDescent="0.25"/>
    <row r="10745" customFormat="1" x14ac:dyDescent="0.25"/>
    <row r="10746" customFormat="1" x14ac:dyDescent="0.25"/>
    <row r="10747" customFormat="1" x14ac:dyDescent="0.25"/>
    <row r="10748" customFormat="1" x14ac:dyDescent="0.25"/>
    <row r="10749" customFormat="1" x14ac:dyDescent="0.25"/>
    <row r="10750" customFormat="1" x14ac:dyDescent="0.25"/>
    <row r="10751" customFormat="1" x14ac:dyDescent="0.25"/>
    <row r="10752" customFormat="1" x14ac:dyDescent="0.25"/>
    <row r="10753" customFormat="1" x14ac:dyDescent="0.25"/>
    <row r="10754" customFormat="1" x14ac:dyDescent="0.25"/>
    <row r="10755" customFormat="1" x14ac:dyDescent="0.25"/>
    <row r="10756" customFormat="1" x14ac:dyDescent="0.25"/>
    <row r="10757" customFormat="1" x14ac:dyDescent="0.25"/>
    <row r="10758" customFormat="1" x14ac:dyDescent="0.25"/>
    <row r="10759" customFormat="1" x14ac:dyDescent="0.25"/>
    <row r="10760" customFormat="1" x14ac:dyDescent="0.25"/>
    <row r="10761" customFormat="1" x14ac:dyDescent="0.25"/>
    <row r="10762" customFormat="1" x14ac:dyDescent="0.25"/>
    <row r="10763" customFormat="1" x14ac:dyDescent="0.25"/>
    <row r="10764" customFormat="1" x14ac:dyDescent="0.25"/>
    <row r="10765" customFormat="1" x14ac:dyDescent="0.25"/>
    <row r="10766" customFormat="1" x14ac:dyDescent="0.25"/>
    <row r="10767" customFormat="1" x14ac:dyDescent="0.25"/>
    <row r="10768" customFormat="1" x14ac:dyDescent="0.25"/>
    <row r="10769" customFormat="1" x14ac:dyDescent="0.25"/>
    <row r="10770" customFormat="1" x14ac:dyDescent="0.25"/>
    <row r="10771" customFormat="1" x14ac:dyDescent="0.25"/>
    <row r="10772" customFormat="1" x14ac:dyDescent="0.25"/>
    <row r="10773" customFormat="1" x14ac:dyDescent="0.25"/>
    <row r="10774" customFormat="1" x14ac:dyDescent="0.25"/>
    <row r="10775" customFormat="1" x14ac:dyDescent="0.25"/>
    <row r="10776" customFormat="1" x14ac:dyDescent="0.25"/>
    <row r="10777" customFormat="1" x14ac:dyDescent="0.25"/>
    <row r="10778" customFormat="1" x14ac:dyDescent="0.25"/>
    <row r="10779" customFormat="1" x14ac:dyDescent="0.25"/>
    <row r="10780" customFormat="1" x14ac:dyDescent="0.25"/>
    <row r="10781" customFormat="1" x14ac:dyDescent="0.25"/>
    <row r="10782" customFormat="1" x14ac:dyDescent="0.25"/>
    <row r="10783" customFormat="1" x14ac:dyDescent="0.25"/>
    <row r="10784" customFormat="1" x14ac:dyDescent="0.25"/>
    <row r="10785" customFormat="1" x14ac:dyDescent="0.25"/>
    <row r="10786" customFormat="1" x14ac:dyDescent="0.25"/>
    <row r="10787" customFormat="1" x14ac:dyDescent="0.25"/>
    <row r="10788" customFormat="1" x14ac:dyDescent="0.25"/>
    <row r="10789" customFormat="1" x14ac:dyDescent="0.25"/>
    <row r="10790" customFormat="1" x14ac:dyDescent="0.25"/>
    <row r="10791" customFormat="1" x14ac:dyDescent="0.25"/>
    <row r="10792" customFormat="1" x14ac:dyDescent="0.25"/>
    <row r="10793" customFormat="1" x14ac:dyDescent="0.25"/>
    <row r="10794" customFormat="1" x14ac:dyDescent="0.25"/>
    <row r="10795" customFormat="1" x14ac:dyDescent="0.25"/>
    <row r="10796" customFormat="1" x14ac:dyDescent="0.25"/>
    <row r="10797" customFormat="1" x14ac:dyDescent="0.25"/>
    <row r="10798" customFormat="1" x14ac:dyDescent="0.25"/>
    <row r="10799" customFormat="1" x14ac:dyDescent="0.25"/>
    <row r="10800" customFormat="1" x14ac:dyDescent="0.25"/>
    <row r="10801" customFormat="1" x14ac:dyDescent="0.25"/>
    <row r="10802" customFormat="1" x14ac:dyDescent="0.25"/>
    <row r="10803" customFormat="1" x14ac:dyDescent="0.25"/>
    <row r="10804" customFormat="1" x14ac:dyDescent="0.25"/>
    <row r="10805" customFormat="1" x14ac:dyDescent="0.25"/>
    <row r="10806" customFormat="1" x14ac:dyDescent="0.25"/>
    <row r="10807" customFormat="1" x14ac:dyDescent="0.25"/>
    <row r="10808" customFormat="1" x14ac:dyDescent="0.25"/>
    <row r="10809" customFormat="1" x14ac:dyDescent="0.25"/>
    <row r="10810" customFormat="1" x14ac:dyDescent="0.25"/>
    <row r="10811" customFormat="1" x14ac:dyDescent="0.25"/>
    <row r="10812" customFormat="1" x14ac:dyDescent="0.25"/>
    <row r="10813" customFormat="1" x14ac:dyDescent="0.25"/>
    <row r="10814" customFormat="1" x14ac:dyDescent="0.25"/>
    <row r="10815" customFormat="1" x14ac:dyDescent="0.25"/>
    <row r="10816" customFormat="1" x14ac:dyDescent="0.25"/>
    <row r="10817" customFormat="1" x14ac:dyDescent="0.25"/>
    <row r="10818" customFormat="1" x14ac:dyDescent="0.25"/>
    <row r="10819" customFormat="1" x14ac:dyDescent="0.25"/>
    <row r="10820" customFormat="1" x14ac:dyDescent="0.25"/>
    <row r="10821" customFormat="1" x14ac:dyDescent="0.25"/>
    <row r="10822" customFormat="1" x14ac:dyDescent="0.25"/>
    <row r="10823" customFormat="1" x14ac:dyDescent="0.25"/>
    <row r="10824" customFormat="1" x14ac:dyDescent="0.25"/>
    <row r="10825" customFormat="1" x14ac:dyDescent="0.25"/>
    <row r="10826" customFormat="1" x14ac:dyDescent="0.25"/>
    <row r="10827" customFormat="1" x14ac:dyDescent="0.25"/>
    <row r="10828" customFormat="1" x14ac:dyDescent="0.25"/>
    <row r="10829" customFormat="1" x14ac:dyDescent="0.25"/>
    <row r="10830" customFormat="1" x14ac:dyDescent="0.25"/>
    <row r="10831" customFormat="1" x14ac:dyDescent="0.25"/>
    <row r="10832" customFormat="1" x14ac:dyDescent="0.25"/>
    <row r="10833" customFormat="1" x14ac:dyDescent="0.25"/>
    <row r="10834" customFormat="1" x14ac:dyDescent="0.25"/>
    <row r="10835" customFormat="1" x14ac:dyDescent="0.25"/>
    <row r="10836" customFormat="1" x14ac:dyDescent="0.25"/>
    <row r="10837" customFormat="1" x14ac:dyDescent="0.25"/>
    <row r="10838" customFormat="1" x14ac:dyDescent="0.25"/>
    <row r="10839" customFormat="1" x14ac:dyDescent="0.25"/>
    <row r="10840" customFormat="1" x14ac:dyDescent="0.25"/>
    <row r="10841" customFormat="1" x14ac:dyDescent="0.25"/>
    <row r="10842" customFormat="1" x14ac:dyDescent="0.25"/>
    <row r="10843" customFormat="1" x14ac:dyDescent="0.25"/>
    <row r="10844" customFormat="1" x14ac:dyDescent="0.25"/>
    <row r="10845" customFormat="1" x14ac:dyDescent="0.25"/>
    <row r="10846" customFormat="1" x14ac:dyDescent="0.25"/>
    <row r="10847" customFormat="1" x14ac:dyDescent="0.25"/>
    <row r="10848" customFormat="1" x14ac:dyDescent="0.25"/>
    <row r="10849" customFormat="1" x14ac:dyDescent="0.25"/>
    <row r="10850" customFormat="1" x14ac:dyDescent="0.25"/>
    <row r="10851" customFormat="1" x14ac:dyDescent="0.25"/>
    <row r="10852" customFormat="1" x14ac:dyDescent="0.25"/>
    <row r="10853" customFormat="1" x14ac:dyDescent="0.25"/>
    <row r="10854" customFormat="1" x14ac:dyDescent="0.25"/>
    <row r="10855" customFormat="1" x14ac:dyDescent="0.25"/>
    <row r="10856" customFormat="1" x14ac:dyDescent="0.25"/>
    <row r="10857" customFormat="1" x14ac:dyDescent="0.25"/>
    <row r="10858" customFormat="1" x14ac:dyDescent="0.25"/>
    <row r="10859" customFormat="1" x14ac:dyDescent="0.25"/>
    <row r="10860" customFormat="1" x14ac:dyDescent="0.25"/>
    <row r="10861" customFormat="1" x14ac:dyDescent="0.25"/>
    <row r="10862" customFormat="1" x14ac:dyDescent="0.25"/>
    <row r="10863" customFormat="1" x14ac:dyDescent="0.25"/>
    <row r="10864" customFormat="1" x14ac:dyDescent="0.25"/>
    <row r="10865" customFormat="1" x14ac:dyDescent="0.25"/>
    <row r="10866" customFormat="1" x14ac:dyDescent="0.25"/>
    <row r="10867" customFormat="1" x14ac:dyDescent="0.25"/>
    <row r="10868" customFormat="1" x14ac:dyDescent="0.25"/>
    <row r="10869" customFormat="1" x14ac:dyDescent="0.25"/>
    <row r="10870" customFormat="1" x14ac:dyDescent="0.25"/>
    <row r="10871" customFormat="1" x14ac:dyDescent="0.25"/>
    <row r="10872" customFormat="1" x14ac:dyDescent="0.25"/>
    <row r="10873" customFormat="1" x14ac:dyDescent="0.25"/>
    <row r="10874" customFormat="1" x14ac:dyDescent="0.25"/>
    <row r="10875" customFormat="1" x14ac:dyDescent="0.25"/>
    <row r="10876" customFormat="1" x14ac:dyDescent="0.25"/>
    <row r="10877" customFormat="1" x14ac:dyDescent="0.25"/>
    <row r="10878" customFormat="1" x14ac:dyDescent="0.25"/>
    <row r="10879" customFormat="1" x14ac:dyDescent="0.25"/>
    <row r="10880" customFormat="1" x14ac:dyDescent="0.25"/>
    <row r="10881" customFormat="1" x14ac:dyDescent="0.25"/>
    <row r="10882" customFormat="1" x14ac:dyDescent="0.25"/>
    <row r="10883" customFormat="1" x14ac:dyDescent="0.25"/>
    <row r="10884" customFormat="1" x14ac:dyDescent="0.25"/>
    <row r="10885" customFormat="1" x14ac:dyDescent="0.25"/>
    <row r="10886" customFormat="1" x14ac:dyDescent="0.25"/>
    <row r="10887" customFormat="1" x14ac:dyDescent="0.25"/>
    <row r="10888" customFormat="1" x14ac:dyDescent="0.25"/>
    <row r="10889" customFormat="1" x14ac:dyDescent="0.25"/>
    <row r="10890" customFormat="1" x14ac:dyDescent="0.25"/>
    <row r="10891" customFormat="1" x14ac:dyDescent="0.25"/>
    <row r="10892" customFormat="1" x14ac:dyDescent="0.25"/>
    <row r="10893" customFormat="1" x14ac:dyDescent="0.25"/>
    <row r="10894" customFormat="1" x14ac:dyDescent="0.25"/>
    <row r="10895" customFormat="1" x14ac:dyDescent="0.25"/>
    <row r="10896" customFormat="1" x14ac:dyDescent="0.25"/>
    <row r="10897" customFormat="1" x14ac:dyDescent="0.25"/>
    <row r="10898" customFormat="1" x14ac:dyDescent="0.25"/>
    <row r="10899" customFormat="1" x14ac:dyDescent="0.25"/>
    <row r="10900" customFormat="1" x14ac:dyDescent="0.25"/>
    <row r="10901" customFormat="1" x14ac:dyDescent="0.25"/>
    <row r="10902" customFormat="1" x14ac:dyDescent="0.25"/>
    <row r="10903" customFormat="1" x14ac:dyDescent="0.25"/>
    <row r="10904" customFormat="1" x14ac:dyDescent="0.25"/>
    <row r="10905" customFormat="1" x14ac:dyDescent="0.25"/>
    <row r="10906" customFormat="1" x14ac:dyDescent="0.25"/>
    <row r="10907" customFormat="1" x14ac:dyDescent="0.25"/>
    <row r="10908" customFormat="1" x14ac:dyDescent="0.25"/>
    <row r="10909" customFormat="1" x14ac:dyDescent="0.25"/>
    <row r="10910" customFormat="1" x14ac:dyDescent="0.25"/>
    <row r="10911" customFormat="1" x14ac:dyDescent="0.25"/>
    <row r="10912" customFormat="1" x14ac:dyDescent="0.25"/>
    <row r="10913" customFormat="1" x14ac:dyDescent="0.25"/>
    <row r="10914" customFormat="1" x14ac:dyDescent="0.25"/>
    <row r="10915" customFormat="1" x14ac:dyDescent="0.25"/>
    <row r="10916" customFormat="1" x14ac:dyDescent="0.25"/>
    <row r="10917" customFormat="1" x14ac:dyDescent="0.25"/>
    <row r="10918" customFormat="1" x14ac:dyDescent="0.25"/>
    <row r="10919" customFormat="1" x14ac:dyDescent="0.25"/>
    <row r="10920" customFormat="1" x14ac:dyDescent="0.25"/>
    <row r="10921" customFormat="1" x14ac:dyDescent="0.25"/>
    <row r="10922" customFormat="1" x14ac:dyDescent="0.25"/>
    <row r="10923" customFormat="1" x14ac:dyDescent="0.25"/>
    <row r="10924" customFormat="1" x14ac:dyDescent="0.25"/>
    <row r="10925" customFormat="1" x14ac:dyDescent="0.25"/>
    <row r="10926" customFormat="1" x14ac:dyDescent="0.25"/>
    <row r="10927" customFormat="1" x14ac:dyDescent="0.25"/>
    <row r="10928" customFormat="1" x14ac:dyDescent="0.25"/>
    <row r="10929" customFormat="1" x14ac:dyDescent="0.25"/>
    <row r="10930" customFormat="1" x14ac:dyDescent="0.25"/>
    <row r="10931" customFormat="1" x14ac:dyDescent="0.25"/>
    <row r="10932" customFormat="1" x14ac:dyDescent="0.25"/>
    <row r="10933" customFormat="1" x14ac:dyDescent="0.25"/>
    <row r="10934" customFormat="1" x14ac:dyDescent="0.25"/>
    <row r="10935" customFormat="1" x14ac:dyDescent="0.25"/>
    <row r="10936" customFormat="1" x14ac:dyDescent="0.25"/>
    <row r="10937" customFormat="1" x14ac:dyDescent="0.25"/>
    <row r="10938" customFormat="1" x14ac:dyDescent="0.25"/>
    <row r="10939" customFormat="1" x14ac:dyDescent="0.25"/>
    <row r="10940" customFormat="1" x14ac:dyDescent="0.25"/>
    <row r="10941" customFormat="1" x14ac:dyDescent="0.25"/>
    <row r="10942" customFormat="1" x14ac:dyDescent="0.25"/>
    <row r="10943" customFormat="1" x14ac:dyDescent="0.25"/>
    <row r="10944" customFormat="1" x14ac:dyDescent="0.25"/>
    <row r="10945" customFormat="1" x14ac:dyDescent="0.25"/>
    <row r="10946" customFormat="1" x14ac:dyDescent="0.25"/>
    <row r="10947" customFormat="1" x14ac:dyDescent="0.25"/>
    <row r="10948" customFormat="1" x14ac:dyDescent="0.25"/>
    <row r="10949" customFormat="1" x14ac:dyDescent="0.25"/>
    <row r="10950" customFormat="1" x14ac:dyDescent="0.25"/>
    <row r="10951" customFormat="1" x14ac:dyDescent="0.25"/>
    <row r="10952" customFormat="1" x14ac:dyDescent="0.25"/>
    <row r="10953" customFormat="1" x14ac:dyDescent="0.25"/>
    <row r="10954" customFormat="1" x14ac:dyDescent="0.25"/>
    <row r="10955" customFormat="1" x14ac:dyDescent="0.25"/>
    <row r="10956" customFormat="1" x14ac:dyDescent="0.25"/>
    <row r="10957" customFormat="1" x14ac:dyDescent="0.25"/>
    <row r="10958" customFormat="1" x14ac:dyDescent="0.25"/>
    <row r="10959" customFormat="1" x14ac:dyDescent="0.25"/>
    <row r="10960" customFormat="1" x14ac:dyDescent="0.25"/>
    <row r="10961" customFormat="1" x14ac:dyDescent="0.25"/>
    <row r="10962" customFormat="1" x14ac:dyDescent="0.25"/>
    <row r="10963" customFormat="1" x14ac:dyDescent="0.25"/>
    <row r="10964" customFormat="1" x14ac:dyDescent="0.25"/>
    <row r="10965" customFormat="1" x14ac:dyDescent="0.25"/>
    <row r="10966" customFormat="1" x14ac:dyDescent="0.25"/>
    <row r="10967" customFormat="1" x14ac:dyDescent="0.25"/>
    <row r="10968" customFormat="1" x14ac:dyDescent="0.25"/>
    <row r="10969" customFormat="1" x14ac:dyDescent="0.25"/>
    <row r="10970" customFormat="1" x14ac:dyDescent="0.25"/>
    <row r="10971" customFormat="1" x14ac:dyDescent="0.25"/>
    <row r="10972" customFormat="1" x14ac:dyDescent="0.25"/>
    <row r="10973" customFormat="1" x14ac:dyDescent="0.25"/>
    <row r="10974" customFormat="1" x14ac:dyDescent="0.25"/>
    <row r="10975" customFormat="1" x14ac:dyDescent="0.25"/>
    <row r="10976" customFormat="1" x14ac:dyDescent="0.25"/>
    <row r="10977" customFormat="1" x14ac:dyDescent="0.25"/>
    <row r="10978" customFormat="1" x14ac:dyDescent="0.25"/>
    <row r="10979" customFormat="1" x14ac:dyDescent="0.25"/>
    <row r="10980" customFormat="1" x14ac:dyDescent="0.25"/>
    <row r="10981" customFormat="1" x14ac:dyDescent="0.25"/>
    <row r="10982" customFormat="1" x14ac:dyDescent="0.25"/>
    <row r="10983" customFormat="1" x14ac:dyDescent="0.25"/>
    <row r="10984" customFormat="1" x14ac:dyDescent="0.25"/>
    <row r="10985" customFormat="1" x14ac:dyDescent="0.25"/>
    <row r="10986" customFormat="1" x14ac:dyDescent="0.25"/>
    <row r="10987" customFormat="1" x14ac:dyDescent="0.25"/>
    <row r="10988" customFormat="1" x14ac:dyDescent="0.25"/>
    <row r="10989" customFormat="1" x14ac:dyDescent="0.25"/>
    <row r="10990" customFormat="1" x14ac:dyDescent="0.25"/>
    <row r="10991" customFormat="1" x14ac:dyDescent="0.25"/>
    <row r="10992" customFormat="1" x14ac:dyDescent="0.25"/>
    <row r="10993" customFormat="1" x14ac:dyDescent="0.25"/>
    <row r="10994" customFormat="1" x14ac:dyDescent="0.25"/>
    <row r="10995" customFormat="1" x14ac:dyDescent="0.25"/>
    <row r="10996" customFormat="1" x14ac:dyDescent="0.25"/>
    <row r="10997" customFormat="1" x14ac:dyDescent="0.25"/>
    <row r="10998" customFormat="1" x14ac:dyDescent="0.25"/>
    <row r="10999" customFormat="1" x14ac:dyDescent="0.25"/>
    <row r="11000" customFormat="1" x14ac:dyDescent="0.25"/>
    <row r="11001" customFormat="1" x14ac:dyDescent="0.25"/>
    <row r="11002" customFormat="1" x14ac:dyDescent="0.25"/>
    <row r="11003" customFormat="1" x14ac:dyDescent="0.25"/>
    <row r="11004" customFormat="1" x14ac:dyDescent="0.25"/>
    <row r="11005" customFormat="1" x14ac:dyDescent="0.25"/>
    <row r="11006" customFormat="1" x14ac:dyDescent="0.25"/>
    <row r="11007" customFormat="1" x14ac:dyDescent="0.25"/>
    <row r="11008" customFormat="1" x14ac:dyDescent="0.25"/>
    <row r="11009" customFormat="1" x14ac:dyDescent="0.25"/>
    <row r="11010" customFormat="1" x14ac:dyDescent="0.25"/>
    <row r="11011" customFormat="1" x14ac:dyDescent="0.25"/>
    <row r="11012" customFormat="1" x14ac:dyDescent="0.25"/>
    <row r="11013" customFormat="1" x14ac:dyDescent="0.25"/>
    <row r="11014" customFormat="1" x14ac:dyDescent="0.25"/>
    <row r="11015" customFormat="1" x14ac:dyDescent="0.25"/>
    <row r="11016" customFormat="1" x14ac:dyDescent="0.25"/>
    <row r="11017" customFormat="1" x14ac:dyDescent="0.25"/>
    <row r="11018" customFormat="1" x14ac:dyDescent="0.25"/>
    <row r="11019" customFormat="1" x14ac:dyDescent="0.25"/>
    <row r="11020" customFormat="1" x14ac:dyDescent="0.25"/>
    <row r="11021" customFormat="1" x14ac:dyDescent="0.25"/>
    <row r="11022" customFormat="1" x14ac:dyDescent="0.25"/>
    <row r="11023" customFormat="1" x14ac:dyDescent="0.25"/>
    <row r="11024" customFormat="1" x14ac:dyDescent="0.25"/>
    <row r="11025" customFormat="1" x14ac:dyDescent="0.25"/>
    <row r="11026" customFormat="1" x14ac:dyDescent="0.25"/>
    <row r="11027" customFormat="1" x14ac:dyDescent="0.25"/>
    <row r="11028" customFormat="1" x14ac:dyDescent="0.25"/>
    <row r="11029" customFormat="1" x14ac:dyDescent="0.25"/>
    <row r="11030" customFormat="1" x14ac:dyDescent="0.25"/>
    <row r="11031" customFormat="1" x14ac:dyDescent="0.25"/>
    <row r="11032" customFormat="1" x14ac:dyDescent="0.25"/>
    <row r="11033" customFormat="1" x14ac:dyDescent="0.25"/>
    <row r="11034" customFormat="1" x14ac:dyDescent="0.25"/>
    <row r="11035" customFormat="1" x14ac:dyDescent="0.25"/>
    <row r="11036" customFormat="1" x14ac:dyDescent="0.25"/>
    <row r="11037" customFormat="1" x14ac:dyDescent="0.25"/>
    <row r="11038" customFormat="1" x14ac:dyDescent="0.25"/>
    <row r="11039" customFormat="1" x14ac:dyDescent="0.25"/>
    <row r="11040" customFormat="1" x14ac:dyDescent="0.25"/>
    <row r="11041" customFormat="1" x14ac:dyDescent="0.25"/>
    <row r="11042" customFormat="1" x14ac:dyDescent="0.25"/>
    <row r="11043" customFormat="1" x14ac:dyDescent="0.25"/>
    <row r="11044" customFormat="1" x14ac:dyDescent="0.25"/>
    <row r="11045" customFormat="1" x14ac:dyDescent="0.25"/>
    <row r="11046" customFormat="1" x14ac:dyDescent="0.25"/>
    <row r="11047" customFormat="1" x14ac:dyDescent="0.25"/>
    <row r="11048" customFormat="1" x14ac:dyDescent="0.25"/>
    <row r="11049" customFormat="1" x14ac:dyDescent="0.25"/>
    <row r="11050" customFormat="1" x14ac:dyDescent="0.25"/>
    <row r="11051" customFormat="1" x14ac:dyDescent="0.25"/>
    <row r="11052" customFormat="1" x14ac:dyDescent="0.25"/>
    <row r="11053" customFormat="1" x14ac:dyDescent="0.25"/>
    <row r="11054" customFormat="1" x14ac:dyDescent="0.25"/>
    <row r="11055" customFormat="1" x14ac:dyDescent="0.25"/>
    <row r="11056" customFormat="1" x14ac:dyDescent="0.25"/>
    <row r="11057" customFormat="1" x14ac:dyDescent="0.25"/>
    <row r="11058" customFormat="1" x14ac:dyDescent="0.25"/>
    <row r="11059" customFormat="1" x14ac:dyDescent="0.25"/>
    <row r="11060" customFormat="1" x14ac:dyDescent="0.25"/>
    <row r="11061" customFormat="1" x14ac:dyDescent="0.25"/>
    <row r="11062" customFormat="1" x14ac:dyDescent="0.25"/>
    <row r="11063" customFormat="1" x14ac:dyDescent="0.25"/>
    <row r="11064" customFormat="1" x14ac:dyDescent="0.25"/>
    <row r="11065" customFormat="1" x14ac:dyDescent="0.25"/>
    <row r="11066" customFormat="1" x14ac:dyDescent="0.25"/>
    <row r="11067" customFormat="1" x14ac:dyDescent="0.25"/>
    <row r="11068" customFormat="1" x14ac:dyDescent="0.25"/>
    <row r="11069" customFormat="1" x14ac:dyDescent="0.25"/>
    <row r="11070" customFormat="1" x14ac:dyDescent="0.25"/>
    <row r="11071" customFormat="1" x14ac:dyDescent="0.25"/>
    <row r="11072" customFormat="1" x14ac:dyDescent="0.25"/>
    <row r="11073" customFormat="1" x14ac:dyDescent="0.25"/>
    <row r="11074" customFormat="1" x14ac:dyDescent="0.25"/>
    <row r="11075" customFormat="1" x14ac:dyDescent="0.25"/>
    <row r="11076" customFormat="1" x14ac:dyDescent="0.25"/>
    <row r="11077" customFormat="1" x14ac:dyDescent="0.25"/>
    <row r="11078" customFormat="1" x14ac:dyDescent="0.25"/>
    <row r="11079" customFormat="1" x14ac:dyDescent="0.25"/>
    <row r="11080" customFormat="1" x14ac:dyDescent="0.25"/>
    <row r="11081" customFormat="1" x14ac:dyDescent="0.25"/>
    <row r="11082" customFormat="1" x14ac:dyDescent="0.25"/>
    <row r="11083" customFormat="1" x14ac:dyDescent="0.25"/>
    <row r="11084" customFormat="1" x14ac:dyDescent="0.25"/>
    <row r="11085" customFormat="1" x14ac:dyDescent="0.25"/>
    <row r="11086" customFormat="1" x14ac:dyDescent="0.25"/>
    <row r="11087" customFormat="1" x14ac:dyDescent="0.25"/>
    <row r="11088" customFormat="1" x14ac:dyDescent="0.25"/>
    <row r="11089" customFormat="1" x14ac:dyDescent="0.25"/>
    <row r="11090" customFormat="1" x14ac:dyDescent="0.25"/>
    <row r="11091" customFormat="1" x14ac:dyDescent="0.25"/>
    <row r="11092" customFormat="1" x14ac:dyDescent="0.25"/>
    <row r="11093" customFormat="1" x14ac:dyDescent="0.25"/>
    <row r="11094" customFormat="1" x14ac:dyDescent="0.25"/>
    <row r="11095" customFormat="1" x14ac:dyDescent="0.25"/>
    <row r="11096" customFormat="1" x14ac:dyDescent="0.25"/>
    <row r="11097" customFormat="1" x14ac:dyDescent="0.25"/>
    <row r="11098" customFormat="1" x14ac:dyDescent="0.25"/>
    <row r="11099" customFormat="1" x14ac:dyDescent="0.25"/>
    <row r="11100" customFormat="1" x14ac:dyDescent="0.25"/>
    <row r="11101" customFormat="1" x14ac:dyDescent="0.25"/>
    <row r="11102" customFormat="1" x14ac:dyDescent="0.25"/>
    <row r="11103" customFormat="1" x14ac:dyDescent="0.25"/>
    <row r="11104" customFormat="1" x14ac:dyDescent="0.25"/>
    <row r="11105" customFormat="1" x14ac:dyDescent="0.25"/>
    <row r="11106" customFormat="1" x14ac:dyDescent="0.25"/>
    <row r="11107" customFormat="1" x14ac:dyDescent="0.25"/>
    <row r="11108" customFormat="1" x14ac:dyDescent="0.25"/>
    <row r="11109" customFormat="1" x14ac:dyDescent="0.25"/>
    <row r="11110" customFormat="1" x14ac:dyDescent="0.25"/>
    <row r="11111" customFormat="1" x14ac:dyDescent="0.25"/>
    <row r="11112" customFormat="1" x14ac:dyDescent="0.25"/>
    <row r="11113" customFormat="1" x14ac:dyDescent="0.25"/>
    <row r="11114" customFormat="1" x14ac:dyDescent="0.25"/>
    <row r="11115" customFormat="1" x14ac:dyDescent="0.25"/>
    <row r="11116" customFormat="1" x14ac:dyDescent="0.25"/>
    <row r="11117" customFormat="1" x14ac:dyDescent="0.25"/>
    <row r="11118" customFormat="1" x14ac:dyDescent="0.25"/>
    <row r="11119" customFormat="1" x14ac:dyDescent="0.25"/>
    <row r="11120" customFormat="1" x14ac:dyDescent="0.25"/>
    <row r="11121" customFormat="1" x14ac:dyDescent="0.25"/>
    <row r="11122" customFormat="1" x14ac:dyDescent="0.25"/>
    <row r="11123" customFormat="1" x14ac:dyDescent="0.25"/>
    <row r="11124" customFormat="1" x14ac:dyDescent="0.25"/>
    <row r="11125" customFormat="1" x14ac:dyDescent="0.25"/>
    <row r="11126" customFormat="1" x14ac:dyDescent="0.25"/>
    <row r="11127" customFormat="1" x14ac:dyDescent="0.25"/>
    <row r="11128" customFormat="1" x14ac:dyDescent="0.25"/>
    <row r="11129" customFormat="1" x14ac:dyDescent="0.25"/>
    <row r="11130" customFormat="1" x14ac:dyDescent="0.25"/>
    <row r="11131" customFormat="1" x14ac:dyDescent="0.25"/>
    <row r="11132" customFormat="1" x14ac:dyDescent="0.25"/>
    <row r="11133" customFormat="1" x14ac:dyDescent="0.25"/>
    <row r="11134" customFormat="1" x14ac:dyDescent="0.25"/>
    <row r="11135" customFormat="1" x14ac:dyDescent="0.25"/>
    <row r="11136" customFormat="1" x14ac:dyDescent="0.25"/>
    <row r="11137" customFormat="1" x14ac:dyDescent="0.25"/>
    <row r="11138" customFormat="1" x14ac:dyDescent="0.25"/>
    <row r="11139" customFormat="1" x14ac:dyDescent="0.25"/>
    <row r="11140" customFormat="1" x14ac:dyDescent="0.25"/>
    <row r="11141" customFormat="1" x14ac:dyDescent="0.25"/>
    <row r="11142" customFormat="1" x14ac:dyDescent="0.25"/>
    <row r="11143" customFormat="1" x14ac:dyDescent="0.25"/>
    <row r="11144" customFormat="1" x14ac:dyDescent="0.25"/>
    <row r="11145" customFormat="1" x14ac:dyDescent="0.25"/>
    <row r="11146" customFormat="1" x14ac:dyDescent="0.25"/>
    <row r="11147" customFormat="1" x14ac:dyDescent="0.25"/>
    <row r="11148" customFormat="1" x14ac:dyDescent="0.25"/>
    <row r="11149" customFormat="1" x14ac:dyDescent="0.25"/>
    <row r="11150" customFormat="1" x14ac:dyDescent="0.25"/>
    <row r="11151" customFormat="1" x14ac:dyDescent="0.25"/>
    <row r="11152" customFormat="1" x14ac:dyDescent="0.25"/>
    <row r="11153" customFormat="1" x14ac:dyDescent="0.25"/>
    <row r="11154" customFormat="1" x14ac:dyDescent="0.25"/>
    <row r="11155" customFormat="1" x14ac:dyDescent="0.25"/>
    <row r="11156" customFormat="1" x14ac:dyDescent="0.25"/>
    <row r="11157" customFormat="1" x14ac:dyDescent="0.25"/>
    <row r="11158" customFormat="1" x14ac:dyDescent="0.25"/>
    <row r="11159" customFormat="1" x14ac:dyDescent="0.25"/>
    <row r="11160" customFormat="1" x14ac:dyDescent="0.25"/>
    <row r="11161" customFormat="1" x14ac:dyDescent="0.25"/>
    <row r="11162" customFormat="1" x14ac:dyDescent="0.25"/>
    <row r="11163" customFormat="1" x14ac:dyDescent="0.25"/>
    <row r="11164" customFormat="1" x14ac:dyDescent="0.25"/>
    <row r="11165" customFormat="1" x14ac:dyDescent="0.25"/>
    <row r="11166" customFormat="1" x14ac:dyDescent="0.25"/>
    <row r="11167" customFormat="1" x14ac:dyDescent="0.25"/>
    <row r="11168" customFormat="1" x14ac:dyDescent="0.25"/>
    <row r="11169" customFormat="1" x14ac:dyDescent="0.25"/>
    <row r="11170" customFormat="1" x14ac:dyDescent="0.25"/>
    <row r="11171" customFormat="1" x14ac:dyDescent="0.25"/>
    <row r="11172" customFormat="1" x14ac:dyDescent="0.25"/>
    <row r="11173" customFormat="1" x14ac:dyDescent="0.25"/>
    <row r="11174" customFormat="1" x14ac:dyDescent="0.25"/>
    <row r="11175" customFormat="1" x14ac:dyDescent="0.25"/>
    <row r="11176" customFormat="1" x14ac:dyDescent="0.25"/>
    <row r="11177" customFormat="1" x14ac:dyDescent="0.25"/>
    <row r="11178" customFormat="1" x14ac:dyDescent="0.25"/>
    <row r="11179" customFormat="1" x14ac:dyDescent="0.25"/>
    <row r="11180" customFormat="1" x14ac:dyDescent="0.25"/>
    <row r="11181" customFormat="1" x14ac:dyDescent="0.25"/>
    <row r="11182" customFormat="1" x14ac:dyDescent="0.25"/>
    <row r="11183" customFormat="1" x14ac:dyDescent="0.25"/>
    <row r="11184" customFormat="1" x14ac:dyDescent="0.25"/>
    <row r="11185" customFormat="1" x14ac:dyDescent="0.25"/>
    <row r="11186" customFormat="1" x14ac:dyDescent="0.25"/>
    <row r="11187" customFormat="1" x14ac:dyDescent="0.25"/>
    <row r="11188" customFormat="1" x14ac:dyDescent="0.25"/>
    <row r="11189" customFormat="1" x14ac:dyDescent="0.25"/>
    <row r="11190" customFormat="1" x14ac:dyDescent="0.25"/>
    <row r="11191" customFormat="1" x14ac:dyDescent="0.25"/>
    <row r="11192" customFormat="1" x14ac:dyDescent="0.25"/>
    <row r="11193" customFormat="1" x14ac:dyDescent="0.25"/>
    <row r="11194" customFormat="1" x14ac:dyDescent="0.25"/>
    <row r="11195" customFormat="1" x14ac:dyDescent="0.25"/>
    <row r="11196" customFormat="1" x14ac:dyDescent="0.25"/>
    <row r="11197" customFormat="1" x14ac:dyDescent="0.25"/>
    <row r="11198" customFormat="1" x14ac:dyDescent="0.25"/>
    <row r="11199" customFormat="1" x14ac:dyDescent="0.25"/>
    <row r="11200" customFormat="1" x14ac:dyDescent="0.25"/>
    <row r="11201" customFormat="1" x14ac:dyDescent="0.25"/>
    <row r="11202" customFormat="1" x14ac:dyDescent="0.25"/>
    <row r="11203" customFormat="1" x14ac:dyDescent="0.25"/>
    <row r="11204" customFormat="1" x14ac:dyDescent="0.25"/>
    <row r="11205" customFormat="1" x14ac:dyDescent="0.25"/>
    <row r="11206" customFormat="1" x14ac:dyDescent="0.25"/>
    <row r="11207" customFormat="1" x14ac:dyDescent="0.25"/>
    <row r="11208" customFormat="1" x14ac:dyDescent="0.25"/>
    <row r="11209" customFormat="1" x14ac:dyDescent="0.25"/>
    <row r="11210" customFormat="1" x14ac:dyDescent="0.25"/>
    <row r="11211" customFormat="1" x14ac:dyDescent="0.25"/>
    <row r="11212" customFormat="1" x14ac:dyDescent="0.25"/>
    <row r="11213" customFormat="1" x14ac:dyDescent="0.25"/>
    <row r="11214" customFormat="1" x14ac:dyDescent="0.25"/>
    <row r="11215" customFormat="1" x14ac:dyDescent="0.25"/>
    <row r="11216" customFormat="1" x14ac:dyDescent="0.25"/>
    <row r="11217" customFormat="1" x14ac:dyDescent="0.25"/>
    <row r="11218" customFormat="1" x14ac:dyDescent="0.25"/>
    <row r="11219" customFormat="1" x14ac:dyDescent="0.25"/>
    <row r="11220" customFormat="1" x14ac:dyDescent="0.25"/>
    <row r="11221" customFormat="1" x14ac:dyDescent="0.25"/>
    <row r="11222" customFormat="1" x14ac:dyDescent="0.25"/>
    <row r="11223" customFormat="1" x14ac:dyDescent="0.25"/>
    <row r="11224" customFormat="1" x14ac:dyDescent="0.25"/>
    <row r="11225" customFormat="1" x14ac:dyDescent="0.25"/>
    <row r="11226" customFormat="1" x14ac:dyDescent="0.25"/>
    <row r="11227" customFormat="1" x14ac:dyDescent="0.25"/>
    <row r="11228" customFormat="1" x14ac:dyDescent="0.25"/>
    <row r="11229" customFormat="1" x14ac:dyDescent="0.25"/>
    <row r="11230" customFormat="1" x14ac:dyDescent="0.25"/>
    <row r="11231" customFormat="1" x14ac:dyDescent="0.25"/>
    <row r="11232" customFormat="1" x14ac:dyDescent="0.25"/>
    <row r="11233" customFormat="1" x14ac:dyDescent="0.25"/>
    <row r="11234" customFormat="1" x14ac:dyDescent="0.25"/>
    <row r="11235" customFormat="1" x14ac:dyDescent="0.25"/>
    <row r="11236" customFormat="1" x14ac:dyDescent="0.25"/>
    <row r="11237" customFormat="1" x14ac:dyDescent="0.25"/>
    <row r="11238" customFormat="1" x14ac:dyDescent="0.25"/>
    <row r="11239" customFormat="1" x14ac:dyDescent="0.25"/>
    <row r="11240" customFormat="1" x14ac:dyDescent="0.25"/>
    <row r="11241" customFormat="1" x14ac:dyDescent="0.25"/>
    <row r="11242" customFormat="1" x14ac:dyDescent="0.25"/>
    <row r="11243" customFormat="1" x14ac:dyDescent="0.25"/>
    <row r="11244" customFormat="1" x14ac:dyDescent="0.25"/>
    <row r="11245" customFormat="1" x14ac:dyDescent="0.25"/>
    <row r="11246" customFormat="1" x14ac:dyDescent="0.25"/>
    <row r="11247" customFormat="1" x14ac:dyDescent="0.25"/>
    <row r="11248" customFormat="1" x14ac:dyDescent="0.25"/>
    <row r="11249" customFormat="1" x14ac:dyDescent="0.25"/>
    <row r="11250" customFormat="1" x14ac:dyDescent="0.25"/>
    <row r="11251" customFormat="1" x14ac:dyDescent="0.25"/>
    <row r="11252" customFormat="1" x14ac:dyDescent="0.25"/>
    <row r="11253" customFormat="1" x14ac:dyDescent="0.25"/>
    <row r="11254" customFormat="1" x14ac:dyDescent="0.25"/>
    <row r="11255" customFormat="1" x14ac:dyDescent="0.25"/>
    <row r="11256" customFormat="1" x14ac:dyDescent="0.25"/>
    <row r="11257" customFormat="1" x14ac:dyDescent="0.25"/>
    <row r="11258" customFormat="1" x14ac:dyDescent="0.25"/>
    <row r="11259" customFormat="1" x14ac:dyDescent="0.25"/>
    <row r="11260" customFormat="1" x14ac:dyDescent="0.25"/>
    <row r="11261" customFormat="1" x14ac:dyDescent="0.25"/>
    <row r="11262" customFormat="1" x14ac:dyDescent="0.25"/>
    <row r="11263" customFormat="1" x14ac:dyDescent="0.25"/>
    <row r="11264" customFormat="1" x14ac:dyDescent="0.25"/>
    <row r="11265" customFormat="1" x14ac:dyDescent="0.25"/>
    <row r="11266" customFormat="1" x14ac:dyDescent="0.25"/>
    <row r="11267" customFormat="1" x14ac:dyDescent="0.25"/>
    <row r="11268" customFormat="1" x14ac:dyDescent="0.25"/>
    <row r="11269" customFormat="1" x14ac:dyDescent="0.25"/>
    <row r="11270" customFormat="1" x14ac:dyDescent="0.25"/>
    <row r="11271" customFormat="1" x14ac:dyDescent="0.25"/>
    <row r="11272" customFormat="1" x14ac:dyDescent="0.25"/>
    <row r="11273" customFormat="1" x14ac:dyDescent="0.25"/>
    <row r="11274" customFormat="1" x14ac:dyDescent="0.25"/>
    <row r="11275" customFormat="1" x14ac:dyDescent="0.25"/>
    <row r="11276" customFormat="1" x14ac:dyDescent="0.25"/>
    <row r="11277" customFormat="1" x14ac:dyDescent="0.25"/>
    <row r="11278" customFormat="1" x14ac:dyDescent="0.25"/>
    <row r="11279" customFormat="1" x14ac:dyDescent="0.25"/>
    <row r="11280" customFormat="1" x14ac:dyDescent="0.25"/>
    <row r="11281" customFormat="1" x14ac:dyDescent="0.25"/>
    <row r="11282" customFormat="1" x14ac:dyDescent="0.25"/>
    <row r="11283" customFormat="1" x14ac:dyDescent="0.25"/>
    <row r="11284" customFormat="1" x14ac:dyDescent="0.25"/>
    <row r="11285" customFormat="1" x14ac:dyDescent="0.25"/>
    <row r="11286" customFormat="1" x14ac:dyDescent="0.25"/>
    <row r="11287" customFormat="1" x14ac:dyDescent="0.25"/>
    <row r="11288" customFormat="1" x14ac:dyDescent="0.25"/>
    <row r="11289" customFormat="1" x14ac:dyDescent="0.25"/>
    <row r="11290" customFormat="1" x14ac:dyDescent="0.25"/>
    <row r="11291" customFormat="1" x14ac:dyDescent="0.25"/>
    <row r="11292" customFormat="1" x14ac:dyDescent="0.25"/>
    <row r="11293" customFormat="1" x14ac:dyDescent="0.25"/>
    <row r="11294" customFormat="1" x14ac:dyDescent="0.25"/>
    <row r="11295" customFormat="1" x14ac:dyDescent="0.25"/>
    <row r="11296" customFormat="1" x14ac:dyDescent="0.25"/>
    <row r="11297" customFormat="1" x14ac:dyDescent="0.25"/>
    <row r="11298" customFormat="1" x14ac:dyDescent="0.25"/>
    <row r="11299" customFormat="1" x14ac:dyDescent="0.25"/>
    <row r="11300" customFormat="1" x14ac:dyDescent="0.25"/>
    <row r="11301" customFormat="1" x14ac:dyDescent="0.25"/>
    <row r="11302" customFormat="1" x14ac:dyDescent="0.25"/>
    <row r="11303" customFormat="1" x14ac:dyDescent="0.25"/>
    <row r="11304" customFormat="1" x14ac:dyDescent="0.25"/>
    <row r="11305" customFormat="1" x14ac:dyDescent="0.25"/>
    <row r="11306" customFormat="1" x14ac:dyDescent="0.25"/>
    <row r="11307" customFormat="1" x14ac:dyDescent="0.25"/>
    <row r="11308" customFormat="1" x14ac:dyDescent="0.25"/>
    <row r="11309" customFormat="1" x14ac:dyDescent="0.25"/>
    <row r="11310" customFormat="1" x14ac:dyDescent="0.25"/>
    <row r="11311" customFormat="1" x14ac:dyDescent="0.25"/>
    <row r="11312" customFormat="1" x14ac:dyDescent="0.25"/>
    <row r="11313" customFormat="1" x14ac:dyDescent="0.25"/>
    <row r="11314" customFormat="1" x14ac:dyDescent="0.25"/>
    <row r="11315" customFormat="1" x14ac:dyDescent="0.25"/>
    <row r="11316" customFormat="1" x14ac:dyDescent="0.25"/>
    <row r="11317" customFormat="1" x14ac:dyDescent="0.25"/>
    <row r="11318" customFormat="1" x14ac:dyDescent="0.25"/>
    <row r="11319" customFormat="1" x14ac:dyDescent="0.25"/>
    <row r="11320" customFormat="1" x14ac:dyDescent="0.25"/>
    <row r="11321" customFormat="1" x14ac:dyDescent="0.25"/>
    <row r="11322" customFormat="1" x14ac:dyDescent="0.25"/>
    <row r="11323" customFormat="1" x14ac:dyDescent="0.25"/>
    <row r="11324" customFormat="1" x14ac:dyDescent="0.25"/>
    <row r="11325" customFormat="1" x14ac:dyDescent="0.25"/>
    <row r="11326" customFormat="1" x14ac:dyDescent="0.25"/>
    <row r="11327" customFormat="1" x14ac:dyDescent="0.25"/>
    <row r="11328" customFormat="1" x14ac:dyDescent="0.25"/>
    <row r="11329" customFormat="1" x14ac:dyDescent="0.25"/>
    <row r="11330" customFormat="1" x14ac:dyDescent="0.25"/>
    <row r="11331" customFormat="1" x14ac:dyDescent="0.25"/>
    <row r="11332" customFormat="1" x14ac:dyDescent="0.25"/>
    <row r="11333" customFormat="1" x14ac:dyDescent="0.25"/>
    <row r="11334" customFormat="1" x14ac:dyDescent="0.25"/>
    <row r="11335" customFormat="1" x14ac:dyDescent="0.25"/>
    <row r="11336" customFormat="1" x14ac:dyDescent="0.25"/>
    <row r="11337" customFormat="1" x14ac:dyDescent="0.25"/>
    <row r="11338" customFormat="1" x14ac:dyDescent="0.25"/>
    <row r="11339" customFormat="1" x14ac:dyDescent="0.25"/>
    <row r="11340" customFormat="1" x14ac:dyDescent="0.25"/>
    <row r="11341" customFormat="1" x14ac:dyDescent="0.25"/>
    <row r="11342" customFormat="1" x14ac:dyDescent="0.25"/>
    <row r="11343" customFormat="1" x14ac:dyDescent="0.25"/>
    <row r="11344" customFormat="1" x14ac:dyDescent="0.25"/>
    <row r="11345" customFormat="1" x14ac:dyDescent="0.25"/>
    <row r="11346" customFormat="1" x14ac:dyDescent="0.25"/>
    <row r="11347" customFormat="1" x14ac:dyDescent="0.25"/>
    <row r="11348" customFormat="1" x14ac:dyDescent="0.25"/>
    <row r="11349" customFormat="1" x14ac:dyDescent="0.25"/>
    <row r="11350" customFormat="1" x14ac:dyDescent="0.25"/>
    <row r="11351" customFormat="1" x14ac:dyDescent="0.25"/>
    <row r="11352" customFormat="1" x14ac:dyDescent="0.25"/>
    <row r="11353" customFormat="1" x14ac:dyDescent="0.25"/>
    <row r="11354" customFormat="1" x14ac:dyDescent="0.25"/>
    <row r="11355" customFormat="1" x14ac:dyDescent="0.25"/>
    <row r="11356" customFormat="1" x14ac:dyDescent="0.25"/>
    <row r="11357" customFormat="1" x14ac:dyDescent="0.25"/>
    <row r="11358" customFormat="1" x14ac:dyDescent="0.25"/>
    <row r="11359" customFormat="1" x14ac:dyDescent="0.25"/>
    <row r="11360" customFormat="1" x14ac:dyDescent="0.25"/>
    <row r="11361" customFormat="1" x14ac:dyDescent="0.25"/>
    <row r="11362" customFormat="1" x14ac:dyDescent="0.25"/>
    <row r="11363" customFormat="1" x14ac:dyDescent="0.25"/>
    <row r="11364" customFormat="1" x14ac:dyDescent="0.25"/>
    <row r="11365" customFormat="1" x14ac:dyDescent="0.25"/>
    <row r="11366" customFormat="1" x14ac:dyDescent="0.25"/>
    <row r="11367" customFormat="1" x14ac:dyDescent="0.25"/>
    <row r="11368" customFormat="1" x14ac:dyDescent="0.25"/>
    <row r="11369" customFormat="1" x14ac:dyDescent="0.25"/>
    <row r="11370" customFormat="1" x14ac:dyDescent="0.25"/>
    <row r="11371" customFormat="1" x14ac:dyDescent="0.25"/>
    <row r="11372" customFormat="1" x14ac:dyDescent="0.25"/>
    <row r="11373" customFormat="1" x14ac:dyDescent="0.25"/>
    <row r="11374" customFormat="1" x14ac:dyDescent="0.25"/>
    <row r="11375" customFormat="1" x14ac:dyDescent="0.25"/>
    <row r="11376" customFormat="1" x14ac:dyDescent="0.25"/>
    <row r="11377" customFormat="1" x14ac:dyDescent="0.25"/>
    <row r="11378" customFormat="1" x14ac:dyDescent="0.25"/>
    <row r="11379" customFormat="1" x14ac:dyDescent="0.25"/>
    <row r="11380" customFormat="1" x14ac:dyDescent="0.25"/>
    <row r="11381" customFormat="1" x14ac:dyDescent="0.25"/>
    <row r="11382" customFormat="1" x14ac:dyDescent="0.25"/>
    <row r="11383" customFormat="1" x14ac:dyDescent="0.25"/>
    <row r="11384" customFormat="1" x14ac:dyDescent="0.25"/>
    <row r="11385" customFormat="1" x14ac:dyDescent="0.25"/>
    <row r="11386" customFormat="1" x14ac:dyDescent="0.25"/>
    <row r="11387" customFormat="1" x14ac:dyDescent="0.25"/>
    <row r="11388" customFormat="1" x14ac:dyDescent="0.25"/>
    <row r="11389" customFormat="1" x14ac:dyDescent="0.25"/>
    <row r="11390" customFormat="1" x14ac:dyDescent="0.25"/>
    <row r="11391" customFormat="1" x14ac:dyDescent="0.25"/>
    <row r="11392" customFormat="1" x14ac:dyDescent="0.25"/>
    <row r="11393" customFormat="1" x14ac:dyDescent="0.25"/>
    <row r="11394" customFormat="1" x14ac:dyDescent="0.25"/>
    <row r="11395" customFormat="1" x14ac:dyDescent="0.25"/>
    <row r="11396" customFormat="1" x14ac:dyDescent="0.25"/>
    <row r="11397" customFormat="1" x14ac:dyDescent="0.25"/>
    <row r="11398" customFormat="1" x14ac:dyDescent="0.25"/>
    <row r="11399" customFormat="1" x14ac:dyDescent="0.25"/>
    <row r="11400" customFormat="1" x14ac:dyDescent="0.25"/>
    <row r="11401" customFormat="1" x14ac:dyDescent="0.25"/>
    <row r="11402" customFormat="1" x14ac:dyDescent="0.25"/>
    <row r="11403" customFormat="1" x14ac:dyDescent="0.25"/>
    <row r="11404" customFormat="1" x14ac:dyDescent="0.25"/>
    <row r="11405" customFormat="1" x14ac:dyDescent="0.25"/>
    <row r="11406" customFormat="1" x14ac:dyDescent="0.25"/>
    <row r="11407" customFormat="1" x14ac:dyDescent="0.25"/>
    <row r="11408" customFormat="1" x14ac:dyDescent="0.25"/>
    <row r="11409" customFormat="1" x14ac:dyDescent="0.25"/>
    <row r="11410" customFormat="1" x14ac:dyDescent="0.25"/>
    <row r="11411" customFormat="1" x14ac:dyDescent="0.25"/>
    <row r="11412" customFormat="1" x14ac:dyDescent="0.25"/>
    <row r="11413" customFormat="1" x14ac:dyDescent="0.25"/>
    <row r="11414" customFormat="1" x14ac:dyDescent="0.25"/>
    <row r="11415" customFormat="1" x14ac:dyDescent="0.25"/>
    <row r="11416" customFormat="1" x14ac:dyDescent="0.25"/>
    <row r="11417" customFormat="1" x14ac:dyDescent="0.25"/>
    <row r="11418" customFormat="1" x14ac:dyDescent="0.25"/>
    <row r="11419" customFormat="1" x14ac:dyDescent="0.25"/>
    <row r="11420" customFormat="1" x14ac:dyDescent="0.25"/>
    <row r="11421" customFormat="1" x14ac:dyDescent="0.25"/>
    <row r="11422" customFormat="1" x14ac:dyDescent="0.25"/>
    <row r="11423" customFormat="1" x14ac:dyDescent="0.25"/>
    <row r="11424" customFormat="1" x14ac:dyDescent="0.25"/>
    <row r="11425" customFormat="1" x14ac:dyDescent="0.25"/>
    <row r="11426" customFormat="1" x14ac:dyDescent="0.25"/>
    <row r="11427" customFormat="1" x14ac:dyDescent="0.25"/>
    <row r="11428" customFormat="1" x14ac:dyDescent="0.25"/>
    <row r="11429" customFormat="1" x14ac:dyDescent="0.25"/>
    <row r="11430" customFormat="1" x14ac:dyDescent="0.25"/>
    <row r="11431" customFormat="1" x14ac:dyDescent="0.25"/>
    <row r="11432" customFormat="1" x14ac:dyDescent="0.25"/>
    <row r="11433" customFormat="1" x14ac:dyDescent="0.25"/>
    <row r="11434" customFormat="1" x14ac:dyDescent="0.25"/>
    <row r="11435" customFormat="1" x14ac:dyDescent="0.25"/>
    <row r="11436" customFormat="1" x14ac:dyDescent="0.25"/>
    <row r="11437" customFormat="1" x14ac:dyDescent="0.25"/>
    <row r="11438" customFormat="1" x14ac:dyDescent="0.25"/>
    <row r="11439" customFormat="1" x14ac:dyDescent="0.25"/>
    <row r="11440" customFormat="1" x14ac:dyDescent="0.25"/>
    <row r="11441" customFormat="1" x14ac:dyDescent="0.25"/>
    <row r="11442" customFormat="1" x14ac:dyDescent="0.25"/>
    <row r="11443" customFormat="1" x14ac:dyDescent="0.25"/>
    <row r="11444" customFormat="1" x14ac:dyDescent="0.25"/>
    <row r="11445" customFormat="1" x14ac:dyDescent="0.25"/>
    <row r="11446" customFormat="1" x14ac:dyDescent="0.25"/>
    <row r="11447" customFormat="1" x14ac:dyDescent="0.25"/>
    <row r="11448" customFormat="1" x14ac:dyDescent="0.25"/>
    <row r="11449" customFormat="1" x14ac:dyDescent="0.25"/>
    <row r="11450" customFormat="1" x14ac:dyDescent="0.25"/>
    <row r="11451" customFormat="1" x14ac:dyDescent="0.25"/>
    <row r="11452" customFormat="1" x14ac:dyDescent="0.25"/>
    <row r="11453" customFormat="1" x14ac:dyDescent="0.25"/>
    <row r="11454" customFormat="1" x14ac:dyDescent="0.25"/>
    <row r="11455" customFormat="1" x14ac:dyDescent="0.25"/>
    <row r="11456" customFormat="1" x14ac:dyDescent="0.25"/>
    <row r="11457" customFormat="1" x14ac:dyDescent="0.25"/>
    <row r="11458" customFormat="1" x14ac:dyDescent="0.25"/>
    <row r="11459" customFormat="1" x14ac:dyDescent="0.25"/>
    <row r="11460" customFormat="1" x14ac:dyDescent="0.25"/>
    <row r="11461" customFormat="1" x14ac:dyDescent="0.25"/>
    <row r="11462" customFormat="1" x14ac:dyDescent="0.25"/>
    <row r="11463" customFormat="1" x14ac:dyDescent="0.25"/>
    <row r="11464" customFormat="1" x14ac:dyDescent="0.25"/>
    <row r="11465" customFormat="1" x14ac:dyDescent="0.25"/>
    <row r="11466" customFormat="1" x14ac:dyDescent="0.25"/>
    <row r="11467" customFormat="1" x14ac:dyDescent="0.25"/>
    <row r="11468" customFormat="1" x14ac:dyDescent="0.25"/>
    <row r="11469" customFormat="1" x14ac:dyDescent="0.25"/>
    <row r="11470" customFormat="1" x14ac:dyDescent="0.25"/>
    <row r="11471" customFormat="1" x14ac:dyDescent="0.25"/>
    <row r="11472" customFormat="1" x14ac:dyDescent="0.25"/>
    <row r="11473" customFormat="1" x14ac:dyDescent="0.25"/>
    <row r="11474" customFormat="1" x14ac:dyDescent="0.25"/>
    <row r="11475" customFormat="1" x14ac:dyDescent="0.25"/>
    <row r="11476" customFormat="1" x14ac:dyDescent="0.25"/>
    <row r="11477" customFormat="1" x14ac:dyDescent="0.25"/>
    <row r="11478" customFormat="1" x14ac:dyDescent="0.25"/>
    <row r="11479" customFormat="1" x14ac:dyDescent="0.25"/>
    <row r="11480" customFormat="1" x14ac:dyDescent="0.25"/>
    <row r="11481" customFormat="1" x14ac:dyDescent="0.25"/>
    <row r="11482" customFormat="1" x14ac:dyDescent="0.25"/>
    <row r="11483" customFormat="1" x14ac:dyDescent="0.25"/>
    <row r="11484" customFormat="1" x14ac:dyDescent="0.25"/>
    <row r="11485" customFormat="1" x14ac:dyDescent="0.25"/>
    <row r="11486" customFormat="1" x14ac:dyDescent="0.25"/>
    <row r="11487" customFormat="1" x14ac:dyDescent="0.25"/>
    <row r="11488" customFormat="1" x14ac:dyDescent="0.25"/>
    <row r="11489" customFormat="1" x14ac:dyDescent="0.25"/>
    <row r="11490" customFormat="1" x14ac:dyDescent="0.25"/>
    <row r="11491" customFormat="1" x14ac:dyDescent="0.25"/>
    <row r="11492" customFormat="1" x14ac:dyDescent="0.25"/>
    <row r="11493" customFormat="1" x14ac:dyDescent="0.25"/>
    <row r="11494" customFormat="1" x14ac:dyDescent="0.25"/>
    <row r="11495" customFormat="1" x14ac:dyDescent="0.25"/>
    <row r="11496" customFormat="1" x14ac:dyDescent="0.25"/>
    <row r="11497" customFormat="1" x14ac:dyDescent="0.25"/>
    <row r="11498" customFormat="1" x14ac:dyDescent="0.25"/>
    <row r="11499" customFormat="1" x14ac:dyDescent="0.25"/>
    <row r="11500" customFormat="1" x14ac:dyDescent="0.25"/>
    <row r="11501" customFormat="1" x14ac:dyDescent="0.25"/>
    <row r="11502" customFormat="1" x14ac:dyDescent="0.25"/>
    <row r="11503" customFormat="1" x14ac:dyDescent="0.25"/>
    <row r="11504" customFormat="1" x14ac:dyDescent="0.25"/>
    <row r="11505" customFormat="1" x14ac:dyDescent="0.25"/>
    <row r="11506" customFormat="1" x14ac:dyDescent="0.25"/>
    <row r="11507" customFormat="1" x14ac:dyDescent="0.25"/>
    <row r="11508" customFormat="1" x14ac:dyDescent="0.25"/>
    <row r="11509" customFormat="1" x14ac:dyDescent="0.25"/>
    <row r="11510" customFormat="1" x14ac:dyDescent="0.25"/>
    <row r="11511" customFormat="1" x14ac:dyDescent="0.25"/>
    <row r="11512" customFormat="1" x14ac:dyDescent="0.25"/>
    <row r="11513" customFormat="1" x14ac:dyDescent="0.25"/>
    <row r="11514" customFormat="1" x14ac:dyDescent="0.25"/>
    <row r="11515" customFormat="1" x14ac:dyDescent="0.25"/>
    <row r="11516" customFormat="1" x14ac:dyDescent="0.25"/>
    <row r="11517" customFormat="1" x14ac:dyDescent="0.25"/>
    <row r="11518" customFormat="1" x14ac:dyDescent="0.25"/>
    <row r="11519" customFormat="1" x14ac:dyDescent="0.25"/>
    <row r="11520" customFormat="1" x14ac:dyDescent="0.25"/>
    <row r="11521" customFormat="1" x14ac:dyDescent="0.25"/>
    <row r="11522" customFormat="1" x14ac:dyDescent="0.25"/>
    <row r="11523" customFormat="1" x14ac:dyDescent="0.25"/>
    <row r="11524" customFormat="1" x14ac:dyDescent="0.25"/>
    <row r="11525" customFormat="1" x14ac:dyDescent="0.25"/>
    <row r="11526" customFormat="1" x14ac:dyDescent="0.25"/>
    <row r="11527" customFormat="1" x14ac:dyDescent="0.25"/>
    <row r="11528" customFormat="1" x14ac:dyDescent="0.25"/>
    <row r="11529" customFormat="1" x14ac:dyDescent="0.25"/>
    <row r="11530" customFormat="1" x14ac:dyDescent="0.25"/>
    <row r="11531" customFormat="1" x14ac:dyDescent="0.25"/>
    <row r="11532" customFormat="1" x14ac:dyDescent="0.25"/>
    <row r="11533" customFormat="1" x14ac:dyDescent="0.25"/>
    <row r="11534" customFormat="1" x14ac:dyDescent="0.25"/>
    <row r="11535" customFormat="1" x14ac:dyDescent="0.25"/>
    <row r="11536" customFormat="1" x14ac:dyDescent="0.25"/>
    <row r="11537" customFormat="1" x14ac:dyDescent="0.25"/>
    <row r="11538" customFormat="1" x14ac:dyDescent="0.25"/>
    <row r="11539" customFormat="1" x14ac:dyDescent="0.25"/>
    <row r="11540" customFormat="1" x14ac:dyDescent="0.25"/>
    <row r="11541" customFormat="1" x14ac:dyDescent="0.25"/>
    <row r="11542" customFormat="1" x14ac:dyDescent="0.25"/>
    <row r="11543" customFormat="1" x14ac:dyDescent="0.25"/>
    <row r="11544" customFormat="1" x14ac:dyDescent="0.25"/>
    <row r="11545" customFormat="1" x14ac:dyDescent="0.25"/>
    <row r="11546" customFormat="1" x14ac:dyDescent="0.25"/>
    <row r="11547" customFormat="1" x14ac:dyDescent="0.25"/>
    <row r="11548" customFormat="1" x14ac:dyDescent="0.25"/>
    <row r="11549" customFormat="1" x14ac:dyDescent="0.25"/>
    <row r="11550" customFormat="1" x14ac:dyDescent="0.25"/>
    <row r="11551" customFormat="1" x14ac:dyDescent="0.25"/>
    <row r="11552" customFormat="1" x14ac:dyDescent="0.25"/>
    <row r="11553" customFormat="1" x14ac:dyDescent="0.25"/>
    <row r="11554" customFormat="1" x14ac:dyDescent="0.25"/>
    <row r="11555" customFormat="1" x14ac:dyDescent="0.25"/>
    <row r="11556" customFormat="1" x14ac:dyDescent="0.25"/>
    <row r="11557" customFormat="1" x14ac:dyDescent="0.25"/>
    <row r="11558" customFormat="1" x14ac:dyDescent="0.25"/>
    <row r="11559" customFormat="1" x14ac:dyDescent="0.25"/>
    <row r="11560" customFormat="1" x14ac:dyDescent="0.25"/>
    <row r="11561" customFormat="1" x14ac:dyDescent="0.25"/>
    <row r="11562" customFormat="1" x14ac:dyDescent="0.25"/>
    <row r="11563" customFormat="1" x14ac:dyDescent="0.25"/>
    <row r="11564" customFormat="1" x14ac:dyDescent="0.25"/>
    <row r="11565" customFormat="1" x14ac:dyDescent="0.25"/>
    <row r="11566" customFormat="1" x14ac:dyDescent="0.25"/>
    <row r="11567" customFormat="1" x14ac:dyDescent="0.25"/>
    <row r="11568" customFormat="1" x14ac:dyDescent="0.25"/>
    <row r="11569" customFormat="1" x14ac:dyDescent="0.25"/>
    <row r="11570" customFormat="1" x14ac:dyDescent="0.25"/>
    <row r="11571" customFormat="1" x14ac:dyDescent="0.25"/>
    <row r="11572" customFormat="1" x14ac:dyDescent="0.25"/>
    <row r="11573" customFormat="1" x14ac:dyDescent="0.25"/>
    <row r="11574" customFormat="1" x14ac:dyDescent="0.25"/>
    <row r="11575" customFormat="1" x14ac:dyDescent="0.25"/>
    <row r="11576" customFormat="1" x14ac:dyDescent="0.25"/>
    <row r="11577" customFormat="1" x14ac:dyDescent="0.25"/>
    <row r="11578" customFormat="1" x14ac:dyDescent="0.25"/>
    <row r="11579" customFormat="1" x14ac:dyDescent="0.25"/>
    <row r="11580" customFormat="1" x14ac:dyDescent="0.25"/>
    <row r="11581" customFormat="1" x14ac:dyDescent="0.25"/>
    <row r="11582" customFormat="1" x14ac:dyDescent="0.25"/>
    <row r="11583" customFormat="1" x14ac:dyDescent="0.25"/>
    <row r="11584" customFormat="1" x14ac:dyDescent="0.25"/>
    <row r="11585" customFormat="1" x14ac:dyDescent="0.25"/>
    <row r="11586" customFormat="1" x14ac:dyDescent="0.25"/>
    <row r="11587" customFormat="1" x14ac:dyDescent="0.25"/>
    <row r="11588" customFormat="1" x14ac:dyDescent="0.25"/>
    <row r="11589" customFormat="1" x14ac:dyDescent="0.25"/>
    <row r="11590" customFormat="1" x14ac:dyDescent="0.25"/>
    <row r="11591" customFormat="1" x14ac:dyDescent="0.25"/>
    <row r="11592" customFormat="1" x14ac:dyDescent="0.25"/>
    <row r="11593" customFormat="1" x14ac:dyDescent="0.25"/>
    <row r="11594" customFormat="1" x14ac:dyDescent="0.25"/>
    <row r="11595" customFormat="1" x14ac:dyDescent="0.25"/>
    <row r="11596" customFormat="1" x14ac:dyDescent="0.25"/>
    <row r="11597" customFormat="1" x14ac:dyDescent="0.25"/>
    <row r="11598" customFormat="1" x14ac:dyDescent="0.25"/>
    <row r="11599" customFormat="1" x14ac:dyDescent="0.25"/>
    <row r="11600" customFormat="1" x14ac:dyDescent="0.25"/>
    <row r="11601" customFormat="1" x14ac:dyDescent="0.25"/>
    <row r="11602" customFormat="1" x14ac:dyDescent="0.25"/>
    <row r="11603" customFormat="1" x14ac:dyDescent="0.25"/>
    <row r="11604" customFormat="1" x14ac:dyDescent="0.25"/>
    <row r="11605" customFormat="1" x14ac:dyDescent="0.25"/>
    <row r="11606" customFormat="1" x14ac:dyDescent="0.25"/>
    <row r="11607" customFormat="1" x14ac:dyDescent="0.25"/>
    <row r="11608" customFormat="1" x14ac:dyDescent="0.25"/>
    <row r="11609" customFormat="1" x14ac:dyDescent="0.25"/>
    <row r="11610" customFormat="1" x14ac:dyDescent="0.25"/>
    <row r="11611" customFormat="1" x14ac:dyDescent="0.25"/>
    <row r="11612" customFormat="1" x14ac:dyDescent="0.25"/>
    <row r="11613" customFormat="1" x14ac:dyDescent="0.25"/>
    <row r="11614" customFormat="1" x14ac:dyDescent="0.25"/>
    <row r="11615" customFormat="1" x14ac:dyDescent="0.25"/>
    <row r="11616" customFormat="1" x14ac:dyDescent="0.25"/>
    <row r="11617" customFormat="1" x14ac:dyDescent="0.25"/>
    <row r="11618" customFormat="1" x14ac:dyDescent="0.25"/>
    <row r="11619" customFormat="1" x14ac:dyDescent="0.25"/>
    <row r="11620" customFormat="1" x14ac:dyDescent="0.25"/>
    <row r="11621" customFormat="1" x14ac:dyDescent="0.25"/>
    <row r="11622" customFormat="1" x14ac:dyDescent="0.25"/>
    <row r="11623" customFormat="1" x14ac:dyDescent="0.25"/>
    <row r="11624" customFormat="1" x14ac:dyDescent="0.25"/>
    <row r="11625" customFormat="1" x14ac:dyDescent="0.25"/>
    <row r="11626" customFormat="1" x14ac:dyDescent="0.25"/>
    <row r="11627" customFormat="1" x14ac:dyDescent="0.25"/>
    <row r="11628" customFormat="1" x14ac:dyDescent="0.25"/>
    <row r="11629" customFormat="1" x14ac:dyDescent="0.25"/>
    <row r="11630" customFormat="1" x14ac:dyDescent="0.25"/>
    <row r="11631" customFormat="1" x14ac:dyDescent="0.25"/>
    <row r="11632" customFormat="1" x14ac:dyDescent="0.25"/>
    <row r="11633" customFormat="1" x14ac:dyDescent="0.25"/>
    <row r="11634" customFormat="1" x14ac:dyDescent="0.25"/>
    <row r="11635" customFormat="1" x14ac:dyDescent="0.25"/>
    <row r="11636" customFormat="1" x14ac:dyDescent="0.25"/>
    <row r="11637" customFormat="1" x14ac:dyDescent="0.25"/>
    <row r="11638" customFormat="1" x14ac:dyDescent="0.25"/>
    <row r="11639" customFormat="1" x14ac:dyDescent="0.25"/>
    <row r="11640" customFormat="1" x14ac:dyDescent="0.25"/>
    <row r="11641" customFormat="1" x14ac:dyDescent="0.25"/>
    <row r="11642" customFormat="1" x14ac:dyDescent="0.25"/>
    <row r="11643" customFormat="1" x14ac:dyDescent="0.25"/>
    <row r="11644" customFormat="1" x14ac:dyDescent="0.25"/>
    <row r="11645" customFormat="1" x14ac:dyDescent="0.25"/>
    <row r="11646" customFormat="1" x14ac:dyDescent="0.25"/>
    <row r="11647" customFormat="1" x14ac:dyDescent="0.25"/>
    <row r="11648" customFormat="1" x14ac:dyDescent="0.25"/>
    <row r="11649" customFormat="1" x14ac:dyDescent="0.25"/>
    <row r="11650" customFormat="1" x14ac:dyDescent="0.25"/>
    <row r="11651" customFormat="1" x14ac:dyDescent="0.25"/>
    <row r="11652" customFormat="1" x14ac:dyDescent="0.25"/>
    <row r="11653" customFormat="1" x14ac:dyDescent="0.25"/>
    <row r="11654" customFormat="1" x14ac:dyDescent="0.25"/>
    <row r="11655" customFormat="1" x14ac:dyDescent="0.25"/>
    <row r="11656" customFormat="1" x14ac:dyDescent="0.25"/>
    <row r="11657" customFormat="1" x14ac:dyDescent="0.25"/>
    <row r="11658" customFormat="1" x14ac:dyDescent="0.25"/>
    <row r="11659" customFormat="1" x14ac:dyDescent="0.25"/>
    <row r="11660" customFormat="1" x14ac:dyDescent="0.25"/>
    <row r="11661" customFormat="1" x14ac:dyDescent="0.25"/>
    <row r="11662" customFormat="1" x14ac:dyDescent="0.25"/>
    <row r="11663" customFormat="1" x14ac:dyDescent="0.25"/>
    <row r="11664" customFormat="1" x14ac:dyDescent="0.25"/>
    <row r="11665" customFormat="1" x14ac:dyDescent="0.25"/>
    <row r="11666" customFormat="1" x14ac:dyDescent="0.25"/>
    <row r="11667" customFormat="1" x14ac:dyDescent="0.25"/>
    <row r="11668" customFormat="1" x14ac:dyDescent="0.25"/>
    <row r="11669" customFormat="1" x14ac:dyDescent="0.25"/>
    <row r="11670" customFormat="1" x14ac:dyDescent="0.25"/>
    <row r="11671" customFormat="1" x14ac:dyDescent="0.25"/>
    <row r="11672" customFormat="1" x14ac:dyDescent="0.25"/>
    <row r="11673" customFormat="1" x14ac:dyDescent="0.25"/>
    <row r="11674" customFormat="1" x14ac:dyDescent="0.25"/>
    <row r="11675" customFormat="1" x14ac:dyDescent="0.25"/>
    <row r="11676" customFormat="1" x14ac:dyDescent="0.25"/>
    <row r="11677" customFormat="1" x14ac:dyDescent="0.25"/>
    <row r="11678" customFormat="1" x14ac:dyDescent="0.25"/>
    <row r="11679" customFormat="1" x14ac:dyDescent="0.25"/>
    <row r="11680" customFormat="1" x14ac:dyDescent="0.25"/>
    <row r="11681" customFormat="1" x14ac:dyDescent="0.25"/>
    <row r="11682" customFormat="1" x14ac:dyDescent="0.25"/>
    <row r="11683" customFormat="1" x14ac:dyDescent="0.25"/>
    <row r="11684" customFormat="1" x14ac:dyDescent="0.25"/>
    <row r="11685" customFormat="1" x14ac:dyDescent="0.25"/>
    <row r="11686" customFormat="1" x14ac:dyDescent="0.25"/>
    <row r="11687" customFormat="1" x14ac:dyDescent="0.25"/>
    <row r="11688" customFormat="1" x14ac:dyDescent="0.25"/>
    <row r="11689" customFormat="1" x14ac:dyDescent="0.25"/>
    <row r="11690" customFormat="1" x14ac:dyDescent="0.25"/>
    <row r="11691" customFormat="1" x14ac:dyDescent="0.25"/>
    <row r="11692" customFormat="1" x14ac:dyDescent="0.25"/>
    <row r="11693" customFormat="1" x14ac:dyDescent="0.25"/>
    <row r="11694" customFormat="1" x14ac:dyDescent="0.25"/>
    <row r="11695" customFormat="1" x14ac:dyDescent="0.25"/>
    <row r="11696" customFormat="1" x14ac:dyDescent="0.25"/>
    <row r="11697" customFormat="1" x14ac:dyDescent="0.25"/>
    <row r="11698" customFormat="1" x14ac:dyDescent="0.25"/>
    <row r="11699" customFormat="1" x14ac:dyDescent="0.25"/>
    <row r="11700" customFormat="1" x14ac:dyDescent="0.25"/>
    <row r="11701" customFormat="1" x14ac:dyDescent="0.25"/>
    <row r="11702" customFormat="1" x14ac:dyDescent="0.25"/>
    <row r="11703" customFormat="1" x14ac:dyDescent="0.25"/>
    <row r="11704" customFormat="1" x14ac:dyDescent="0.25"/>
    <row r="11705" customFormat="1" x14ac:dyDescent="0.25"/>
    <row r="11706" customFormat="1" x14ac:dyDescent="0.25"/>
    <row r="11707" customFormat="1" x14ac:dyDescent="0.25"/>
    <row r="11708" customFormat="1" x14ac:dyDescent="0.25"/>
    <row r="11709" customFormat="1" x14ac:dyDescent="0.25"/>
    <row r="11710" customFormat="1" x14ac:dyDescent="0.25"/>
    <row r="11711" customFormat="1" x14ac:dyDescent="0.25"/>
    <row r="11712" customFormat="1" x14ac:dyDescent="0.25"/>
    <row r="11713" customFormat="1" x14ac:dyDescent="0.25"/>
    <row r="11714" customFormat="1" x14ac:dyDescent="0.25"/>
    <row r="11715" customFormat="1" x14ac:dyDescent="0.25"/>
    <row r="11716" customFormat="1" x14ac:dyDescent="0.25"/>
    <row r="11717" customFormat="1" x14ac:dyDescent="0.25"/>
    <row r="11718" customFormat="1" x14ac:dyDescent="0.25"/>
    <row r="11719" customFormat="1" x14ac:dyDescent="0.25"/>
    <row r="11720" customFormat="1" x14ac:dyDescent="0.25"/>
    <row r="11721" customFormat="1" x14ac:dyDescent="0.25"/>
    <row r="11722" customFormat="1" x14ac:dyDescent="0.25"/>
    <row r="11723" customFormat="1" x14ac:dyDescent="0.25"/>
    <row r="11724" customFormat="1" x14ac:dyDescent="0.25"/>
    <row r="11725" customFormat="1" x14ac:dyDescent="0.25"/>
    <row r="11726" customFormat="1" x14ac:dyDescent="0.25"/>
    <row r="11727" customFormat="1" x14ac:dyDescent="0.25"/>
    <row r="11728" customFormat="1" x14ac:dyDescent="0.25"/>
    <row r="11729" customFormat="1" x14ac:dyDescent="0.25"/>
    <row r="11730" customFormat="1" x14ac:dyDescent="0.25"/>
    <row r="11731" customFormat="1" x14ac:dyDescent="0.25"/>
    <row r="11732" customFormat="1" x14ac:dyDescent="0.25"/>
    <row r="11733" customFormat="1" x14ac:dyDescent="0.25"/>
    <row r="11734" customFormat="1" x14ac:dyDescent="0.25"/>
    <row r="11735" customFormat="1" x14ac:dyDescent="0.25"/>
    <row r="11736" customFormat="1" x14ac:dyDescent="0.25"/>
    <row r="11737" customFormat="1" x14ac:dyDescent="0.25"/>
    <row r="11738" customFormat="1" x14ac:dyDescent="0.25"/>
    <row r="11739" customFormat="1" x14ac:dyDescent="0.25"/>
    <row r="11740" customFormat="1" x14ac:dyDescent="0.25"/>
    <row r="11741" customFormat="1" x14ac:dyDescent="0.25"/>
    <row r="11742" customFormat="1" x14ac:dyDescent="0.25"/>
    <row r="11743" customFormat="1" x14ac:dyDescent="0.25"/>
    <row r="11744" customFormat="1" x14ac:dyDescent="0.25"/>
    <row r="11745" customFormat="1" x14ac:dyDescent="0.25"/>
    <row r="11746" customFormat="1" x14ac:dyDescent="0.25"/>
    <row r="11747" customFormat="1" x14ac:dyDescent="0.25"/>
    <row r="11748" customFormat="1" x14ac:dyDescent="0.25"/>
    <row r="11749" customFormat="1" x14ac:dyDescent="0.25"/>
    <row r="11750" customFormat="1" x14ac:dyDescent="0.25"/>
    <row r="11751" customFormat="1" x14ac:dyDescent="0.25"/>
    <row r="11752" customFormat="1" x14ac:dyDescent="0.25"/>
    <row r="11753" customFormat="1" x14ac:dyDescent="0.25"/>
    <row r="11754" customFormat="1" x14ac:dyDescent="0.25"/>
    <row r="11755" customFormat="1" x14ac:dyDescent="0.25"/>
    <row r="11756" customFormat="1" x14ac:dyDescent="0.25"/>
    <row r="11757" customFormat="1" x14ac:dyDescent="0.25"/>
    <row r="11758" customFormat="1" x14ac:dyDescent="0.25"/>
    <row r="11759" customFormat="1" x14ac:dyDescent="0.25"/>
    <row r="11760" customFormat="1" x14ac:dyDescent="0.25"/>
    <row r="11761" customFormat="1" x14ac:dyDescent="0.25"/>
    <row r="11762" customFormat="1" x14ac:dyDescent="0.25"/>
    <row r="11763" customFormat="1" x14ac:dyDescent="0.25"/>
    <row r="11764" customFormat="1" x14ac:dyDescent="0.25"/>
    <row r="11765" customFormat="1" x14ac:dyDescent="0.25"/>
    <row r="11766" customFormat="1" x14ac:dyDescent="0.25"/>
    <row r="11767" customFormat="1" x14ac:dyDescent="0.25"/>
    <row r="11768" customFormat="1" x14ac:dyDescent="0.25"/>
    <row r="11769" customFormat="1" x14ac:dyDescent="0.25"/>
    <row r="11770" customFormat="1" x14ac:dyDescent="0.25"/>
    <row r="11771" customFormat="1" x14ac:dyDescent="0.25"/>
    <row r="11772" customFormat="1" x14ac:dyDescent="0.25"/>
    <row r="11773" customFormat="1" x14ac:dyDescent="0.25"/>
    <row r="11774" customFormat="1" x14ac:dyDescent="0.25"/>
    <row r="11775" customFormat="1" x14ac:dyDescent="0.25"/>
    <row r="11776" customFormat="1" x14ac:dyDescent="0.25"/>
    <row r="11777" customFormat="1" x14ac:dyDescent="0.25"/>
    <row r="11778" customFormat="1" x14ac:dyDescent="0.25"/>
    <row r="11779" customFormat="1" x14ac:dyDescent="0.25"/>
    <row r="11780" customFormat="1" x14ac:dyDescent="0.25"/>
    <row r="11781" customFormat="1" x14ac:dyDescent="0.25"/>
    <row r="11782" customFormat="1" x14ac:dyDescent="0.25"/>
    <row r="11783" customFormat="1" x14ac:dyDescent="0.25"/>
    <row r="11784" customFormat="1" x14ac:dyDescent="0.25"/>
    <row r="11785" customFormat="1" x14ac:dyDescent="0.25"/>
    <row r="11786" customFormat="1" x14ac:dyDescent="0.25"/>
    <row r="11787" customFormat="1" x14ac:dyDescent="0.25"/>
    <row r="11788" customFormat="1" x14ac:dyDescent="0.25"/>
    <row r="11789" customFormat="1" x14ac:dyDescent="0.25"/>
    <row r="11790" customFormat="1" x14ac:dyDescent="0.25"/>
    <row r="11791" customFormat="1" x14ac:dyDescent="0.25"/>
    <row r="11792" customFormat="1" x14ac:dyDescent="0.25"/>
    <row r="11793" customFormat="1" x14ac:dyDescent="0.25"/>
    <row r="11794" customFormat="1" x14ac:dyDescent="0.25"/>
    <row r="11795" customFormat="1" x14ac:dyDescent="0.25"/>
    <row r="11796" customFormat="1" x14ac:dyDescent="0.25"/>
    <row r="11797" customFormat="1" x14ac:dyDescent="0.25"/>
    <row r="11798" customFormat="1" x14ac:dyDescent="0.25"/>
    <row r="11799" customFormat="1" x14ac:dyDescent="0.25"/>
    <row r="11800" customFormat="1" x14ac:dyDescent="0.25"/>
    <row r="11801" customFormat="1" x14ac:dyDescent="0.25"/>
    <row r="11802" customFormat="1" x14ac:dyDescent="0.25"/>
    <row r="11803" customFormat="1" x14ac:dyDescent="0.25"/>
    <row r="11804" customFormat="1" x14ac:dyDescent="0.25"/>
    <row r="11805" customFormat="1" x14ac:dyDescent="0.25"/>
    <row r="11806" customFormat="1" x14ac:dyDescent="0.25"/>
    <row r="11807" customFormat="1" x14ac:dyDescent="0.25"/>
    <row r="11808" customFormat="1" x14ac:dyDescent="0.25"/>
    <row r="11809" customFormat="1" x14ac:dyDescent="0.25"/>
    <row r="11810" customFormat="1" x14ac:dyDescent="0.25"/>
    <row r="11811" customFormat="1" x14ac:dyDescent="0.25"/>
    <row r="11812" customFormat="1" x14ac:dyDescent="0.25"/>
    <row r="11813" customFormat="1" x14ac:dyDescent="0.25"/>
    <row r="11814" customFormat="1" x14ac:dyDescent="0.25"/>
    <row r="11815" customFormat="1" x14ac:dyDescent="0.25"/>
    <row r="11816" customFormat="1" x14ac:dyDescent="0.25"/>
    <row r="11817" customFormat="1" x14ac:dyDescent="0.25"/>
    <row r="11818" customFormat="1" x14ac:dyDescent="0.25"/>
    <row r="11819" customFormat="1" x14ac:dyDescent="0.25"/>
    <row r="11820" customFormat="1" x14ac:dyDescent="0.25"/>
    <row r="11821" customFormat="1" x14ac:dyDescent="0.25"/>
    <row r="11822" customFormat="1" x14ac:dyDescent="0.25"/>
    <row r="11823" customFormat="1" x14ac:dyDescent="0.25"/>
    <row r="11824" customFormat="1" x14ac:dyDescent="0.25"/>
    <row r="11825" customFormat="1" x14ac:dyDescent="0.25"/>
    <row r="11826" customFormat="1" x14ac:dyDescent="0.25"/>
    <row r="11827" customFormat="1" x14ac:dyDescent="0.25"/>
    <row r="11828" customFormat="1" x14ac:dyDescent="0.25"/>
    <row r="11829" customFormat="1" x14ac:dyDescent="0.25"/>
    <row r="11830" customFormat="1" x14ac:dyDescent="0.25"/>
    <row r="11831" customFormat="1" x14ac:dyDescent="0.25"/>
    <row r="11832" customFormat="1" x14ac:dyDescent="0.25"/>
    <row r="11833" customFormat="1" x14ac:dyDescent="0.25"/>
    <row r="11834" customFormat="1" x14ac:dyDescent="0.25"/>
    <row r="11835" customFormat="1" x14ac:dyDescent="0.25"/>
    <row r="11836" customFormat="1" x14ac:dyDescent="0.25"/>
    <row r="11837" customFormat="1" x14ac:dyDescent="0.25"/>
    <row r="11838" customFormat="1" x14ac:dyDescent="0.25"/>
    <row r="11839" customFormat="1" x14ac:dyDescent="0.25"/>
    <row r="11840" customFormat="1" x14ac:dyDescent="0.25"/>
    <row r="11841" customFormat="1" x14ac:dyDescent="0.25"/>
    <row r="11842" customFormat="1" x14ac:dyDescent="0.25"/>
    <row r="11843" customFormat="1" x14ac:dyDescent="0.25"/>
    <row r="11844" customFormat="1" x14ac:dyDescent="0.25"/>
    <row r="11845" customFormat="1" x14ac:dyDescent="0.25"/>
    <row r="11846" customFormat="1" x14ac:dyDescent="0.25"/>
    <row r="11847" customFormat="1" x14ac:dyDescent="0.25"/>
    <row r="11848" customFormat="1" x14ac:dyDescent="0.25"/>
    <row r="11849" customFormat="1" x14ac:dyDescent="0.25"/>
    <row r="11850" customFormat="1" x14ac:dyDescent="0.25"/>
    <row r="11851" customFormat="1" x14ac:dyDescent="0.25"/>
    <row r="11852" customFormat="1" x14ac:dyDescent="0.25"/>
    <row r="11853" customFormat="1" x14ac:dyDescent="0.25"/>
    <row r="11854" customFormat="1" x14ac:dyDescent="0.25"/>
    <row r="11855" customFormat="1" x14ac:dyDescent="0.25"/>
    <row r="11856" customFormat="1" x14ac:dyDescent="0.25"/>
    <row r="11857" customFormat="1" x14ac:dyDescent="0.25"/>
    <row r="11858" customFormat="1" x14ac:dyDescent="0.25"/>
    <row r="11859" customFormat="1" x14ac:dyDescent="0.25"/>
    <row r="11860" customFormat="1" x14ac:dyDescent="0.25"/>
    <row r="11861" customFormat="1" x14ac:dyDescent="0.25"/>
    <row r="11862" customFormat="1" x14ac:dyDescent="0.25"/>
    <row r="11863" customFormat="1" x14ac:dyDescent="0.25"/>
    <row r="11864" customFormat="1" x14ac:dyDescent="0.25"/>
    <row r="11865" customFormat="1" x14ac:dyDescent="0.25"/>
    <row r="11866" customFormat="1" x14ac:dyDescent="0.25"/>
    <row r="11867" customFormat="1" x14ac:dyDescent="0.25"/>
    <row r="11868" customFormat="1" x14ac:dyDescent="0.25"/>
    <row r="11869" customFormat="1" x14ac:dyDescent="0.25"/>
    <row r="11870" customFormat="1" x14ac:dyDescent="0.25"/>
    <row r="11871" customFormat="1" x14ac:dyDescent="0.25"/>
    <row r="11872" customFormat="1" x14ac:dyDescent="0.25"/>
    <row r="11873" customFormat="1" x14ac:dyDescent="0.25"/>
    <row r="11874" customFormat="1" x14ac:dyDescent="0.25"/>
    <row r="11875" customFormat="1" x14ac:dyDescent="0.25"/>
    <row r="11876" customFormat="1" x14ac:dyDescent="0.25"/>
    <row r="11877" customFormat="1" x14ac:dyDescent="0.25"/>
    <row r="11878" customFormat="1" x14ac:dyDescent="0.25"/>
    <row r="11879" customFormat="1" x14ac:dyDescent="0.25"/>
    <row r="11880" customFormat="1" x14ac:dyDescent="0.25"/>
    <row r="11881" customFormat="1" x14ac:dyDescent="0.25"/>
    <row r="11882" customFormat="1" x14ac:dyDescent="0.25"/>
    <row r="11883" customFormat="1" x14ac:dyDescent="0.25"/>
    <row r="11884" customFormat="1" x14ac:dyDescent="0.25"/>
    <row r="11885" customFormat="1" x14ac:dyDescent="0.25"/>
    <row r="11886" customFormat="1" x14ac:dyDescent="0.25"/>
    <row r="11887" customFormat="1" x14ac:dyDescent="0.25"/>
    <row r="11888" customFormat="1" x14ac:dyDescent="0.25"/>
    <row r="11889" customFormat="1" x14ac:dyDescent="0.25"/>
    <row r="11890" customFormat="1" x14ac:dyDescent="0.25"/>
    <row r="11891" customFormat="1" x14ac:dyDescent="0.25"/>
    <row r="11892" customFormat="1" x14ac:dyDescent="0.25"/>
    <row r="11893" customFormat="1" x14ac:dyDescent="0.25"/>
    <row r="11894" customFormat="1" x14ac:dyDescent="0.25"/>
    <row r="11895" customFormat="1" x14ac:dyDescent="0.25"/>
    <row r="11896" customFormat="1" x14ac:dyDescent="0.25"/>
    <row r="11897" customFormat="1" x14ac:dyDescent="0.25"/>
    <row r="11898" customFormat="1" x14ac:dyDescent="0.25"/>
    <row r="11899" customFormat="1" x14ac:dyDescent="0.25"/>
    <row r="11900" customFormat="1" x14ac:dyDescent="0.25"/>
    <row r="11901" customFormat="1" x14ac:dyDescent="0.25"/>
    <row r="11902" customFormat="1" x14ac:dyDescent="0.25"/>
    <row r="11903" customFormat="1" x14ac:dyDescent="0.25"/>
    <row r="11904" customFormat="1" x14ac:dyDescent="0.25"/>
    <row r="11905" customFormat="1" x14ac:dyDescent="0.25"/>
    <row r="11906" customFormat="1" x14ac:dyDescent="0.25"/>
    <row r="11907" customFormat="1" x14ac:dyDescent="0.25"/>
    <row r="11908" customFormat="1" x14ac:dyDescent="0.25"/>
    <row r="11909" customFormat="1" x14ac:dyDescent="0.25"/>
    <row r="11910" customFormat="1" x14ac:dyDescent="0.25"/>
    <row r="11911" customFormat="1" x14ac:dyDescent="0.25"/>
    <row r="11912" customFormat="1" x14ac:dyDescent="0.25"/>
    <row r="11913" customFormat="1" x14ac:dyDescent="0.25"/>
    <row r="11914" customFormat="1" x14ac:dyDescent="0.25"/>
    <row r="11915" customFormat="1" x14ac:dyDescent="0.25"/>
    <row r="11916" customFormat="1" x14ac:dyDescent="0.25"/>
    <row r="11917" customFormat="1" x14ac:dyDescent="0.25"/>
    <row r="11918" customFormat="1" x14ac:dyDescent="0.25"/>
    <row r="11919" customFormat="1" x14ac:dyDescent="0.25"/>
    <row r="11920" customFormat="1" x14ac:dyDescent="0.25"/>
    <row r="11921" customFormat="1" x14ac:dyDescent="0.25"/>
    <row r="11922" customFormat="1" x14ac:dyDescent="0.25"/>
    <row r="11923" customFormat="1" x14ac:dyDescent="0.25"/>
    <row r="11924" customFormat="1" x14ac:dyDescent="0.25"/>
    <row r="11925" customFormat="1" x14ac:dyDescent="0.25"/>
    <row r="11926" customFormat="1" x14ac:dyDescent="0.25"/>
    <row r="11927" customFormat="1" x14ac:dyDescent="0.25"/>
    <row r="11928" customFormat="1" x14ac:dyDescent="0.25"/>
    <row r="11929" customFormat="1" x14ac:dyDescent="0.25"/>
    <row r="11930" customFormat="1" x14ac:dyDescent="0.25"/>
    <row r="11931" customFormat="1" x14ac:dyDescent="0.25"/>
    <row r="11932" customFormat="1" x14ac:dyDescent="0.25"/>
    <row r="11933" customFormat="1" x14ac:dyDescent="0.25"/>
    <row r="11934" customFormat="1" x14ac:dyDescent="0.25"/>
    <row r="11935" customFormat="1" x14ac:dyDescent="0.25"/>
    <row r="11936" customFormat="1" x14ac:dyDescent="0.25"/>
    <row r="11937" customFormat="1" x14ac:dyDescent="0.25"/>
    <row r="11938" customFormat="1" x14ac:dyDescent="0.25"/>
    <row r="11939" customFormat="1" x14ac:dyDescent="0.25"/>
    <row r="11940" customFormat="1" x14ac:dyDescent="0.25"/>
    <row r="11941" customFormat="1" x14ac:dyDescent="0.25"/>
    <row r="11942" customFormat="1" x14ac:dyDescent="0.25"/>
    <row r="11943" customFormat="1" x14ac:dyDescent="0.25"/>
    <row r="11944" customFormat="1" x14ac:dyDescent="0.25"/>
    <row r="11945" customFormat="1" x14ac:dyDescent="0.25"/>
    <row r="11946" customFormat="1" x14ac:dyDescent="0.25"/>
    <row r="11947" customFormat="1" x14ac:dyDescent="0.25"/>
    <row r="11948" customFormat="1" x14ac:dyDescent="0.25"/>
    <row r="11949" customFormat="1" x14ac:dyDescent="0.25"/>
    <row r="11950" customFormat="1" x14ac:dyDescent="0.25"/>
    <row r="11951" customFormat="1" x14ac:dyDescent="0.25"/>
    <row r="11952" customFormat="1" x14ac:dyDescent="0.25"/>
    <row r="11953" customFormat="1" x14ac:dyDescent="0.25"/>
    <row r="11954" customFormat="1" x14ac:dyDescent="0.25"/>
    <row r="11955" customFormat="1" x14ac:dyDescent="0.25"/>
    <row r="11956" customFormat="1" x14ac:dyDescent="0.25"/>
    <row r="11957" customFormat="1" x14ac:dyDescent="0.25"/>
    <row r="11958" customFormat="1" x14ac:dyDescent="0.25"/>
    <row r="11959" customFormat="1" x14ac:dyDescent="0.25"/>
    <row r="11960" customFormat="1" x14ac:dyDescent="0.25"/>
    <row r="11961" customFormat="1" x14ac:dyDescent="0.25"/>
    <row r="11962" customFormat="1" x14ac:dyDescent="0.25"/>
    <row r="11963" customFormat="1" x14ac:dyDescent="0.25"/>
    <row r="11964" customFormat="1" x14ac:dyDescent="0.25"/>
    <row r="11965" customFormat="1" x14ac:dyDescent="0.25"/>
    <row r="11966" customFormat="1" x14ac:dyDescent="0.25"/>
    <row r="11967" customFormat="1" x14ac:dyDescent="0.25"/>
    <row r="11968" customFormat="1" x14ac:dyDescent="0.25"/>
    <row r="11969" customFormat="1" x14ac:dyDescent="0.25"/>
    <row r="11970" customFormat="1" x14ac:dyDescent="0.25"/>
    <row r="11971" customFormat="1" x14ac:dyDescent="0.25"/>
    <row r="11972" customFormat="1" x14ac:dyDescent="0.25"/>
    <row r="11973" customFormat="1" x14ac:dyDescent="0.25"/>
    <row r="11974" customFormat="1" x14ac:dyDescent="0.25"/>
    <row r="11975" customFormat="1" x14ac:dyDescent="0.25"/>
    <row r="11976" customFormat="1" x14ac:dyDescent="0.25"/>
    <row r="11977" customFormat="1" x14ac:dyDescent="0.25"/>
    <row r="11978" customFormat="1" x14ac:dyDescent="0.25"/>
    <row r="11979" customFormat="1" x14ac:dyDescent="0.25"/>
    <row r="11980" customFormat="1" x14ac:dyDescent="0.25"/>
    <row r="11981" customFormat="1" x14ac:dyDescent="0.25"/>
    <row r="11982" customFormat="1" x14ac:dyDescent="0.25"/>
    <row r="11983" customFormat="1" x14ac:dyDescent="0.25"/>
    <row r="11984" customFormat="1" x14ac:dyDescent="0.25"/>
    <row r="11985" customFormat="1" x14ac:dyDescent="0.25"/>
    <row r="11986" customFormat="1" x14ac:dyDescent="0.25"/>
    <row r="11987" customFormat="1" x14ac:dyDescent="0.25"/>
    <row r="11988" customFormat="1" x14ac:dyDescent="0.25"/>
    <row r="11989" customFormat="1" x14ac:dyDescent="0.25"/>
    <row r="11990" customFormat="1" x14ac:dyDescent="0.25"/>
    <row r="11991" customFormat="1" x14ac:dyDescent="0.25"/>
    <row r="11992" customFormat="1" x14ac:dyDescent="0.25"/>
    <row r="11993" customFormat="1" x14ac:dyDescent="0.25"/>
    <row r="11994" customFormat="1" x14ac:dyDescent="0.25"/>
    <row r="11995" customFormat="1" x14ac:dyDescent="0.25"/>
    <row r="11996" customFormat="1" x14ac:dyDescent="0.25"/>
    <row r="11997" customFormat="1" x14ac:dyDescent="0.25"/>
    <row r="11998" customFormat="1" x14ac:dyDescent="0.25"/>
    <row r="11999" customFormat="1" x14ac:dyDescent="0.25"/>
    <row r="12000" customFormat="1" x14ac:dyDescent="0.25"/>
    <row r="12001" customFormat="1" x14ac:dyDescent="0.25"/>
    <row r="12002" customFormat="1" x14ac:dyDescent="0.25"/>
    <row r="12003" customFormat="1" x14ac:dyDescent="0.25"/>
    <row r="12004" customFormat="1" x14ac:dyDescent="0.25"/>
    <row r="12005" customFormat="1" x14ac:dyDescent="0.25"/>
    <row r="12006" customFormat="1" x14ac:dyDescent="0.25"/>
    <row r="12007" customFormat="1" x14ac:dyDescent="0.25"/>
    <row r="12008" customFormat="1" x14ac:dyDescent="0.25"/>
    <row r="12009" customFormat="1" x14ac:dyDescent="0.25"/>
    <row r="12010" customFormat="1" x14ac:dyDescent="0.25"/>
    <row r="12011" customFormat="1" x14ac:dyDescent="0.25"/>
    <row r="12012" customFormat="1" x14ac:dyDescent="0.25"/>
    <row r="12013" customFormat="1" x14ac:dyDescent="0.25"/>
    <row r="12014" customFormat="1" x14ac:dyDescent="0.25"/>
    <row r="12015" customFormat="1" x14ac:dyDescent="0.25"/>
    <row r="12016" customFormat="1" x14ac:dyDescent="0.25"/>
    <row r="12017" customFormat="1" x14ac:dyDescent="0.25"/>
    <row r="12018" customFormat="1" x14ac:dyDescent="0.25"/>
    <row r="12019" customFormat="1" x14ac:dyDescent="0.25"/>
    <row r="12020" customFormat="1" x14ac:dyDescent="0.25"/>
    <row r="12021" customFormat="1" x14ac:dyDescent="0.25"/>
    <row r="12022" customFormat="1" x14ac:dyDescent="0.25"/>
    <row r="12023" customFormat="1" x14ac:dyDescent="0.25"/>
    <row r="12024" customFormat="1" x14ac:dyDescent="0.25"/>
    <row r="12025" customFormat="1" x14ac:dyDescent="0.25"/>
    <row r="12026" customFormat="1" x14ac:dyDescent="0.25"/>
    <row r="12027" customFormat="1" x14ac:dyDescent="0.25"/>
    <row r="12028" customFormat="1" x14ac:dyDescent="0.25"/>
    <row r="12029" customFormat="1" x14ac:dyDescent="0.25"/>
    <row r="12030" customFormat="1" x14ac:dyDescent="0.25"/>
    <row r="12031" customFormat="1" x14ac:dyDescent="0.25"/>
    <row r="12032" customFormat="1" x14ac:dyDescent="0.25"/>
    <row r="12033" customFormat="1" x14ac:dyDescent="0.25"/>
    <row r="12034" customFormat="1" x14ac:dyDescent="0.25"/>
    <row r="12035" customFormat="1" x14ac:dyDescent="0.25"/>
    <row r="12036" customFormat="1" x14ac:dyDescent="0.25"/>
    <row r="12037" customFormat="1" x14ac:dyDescent="0.25"/>
    <row r="12038" customFormat="1" x14ac:dyDescent="0.25"/>
    <row r="12039" customFormat="1" x14ac:dyDescent="0.25"/>
    <row r="12040" customFormat="1" x14ac:dyDescent="0.25"/>
    <row r="12041" customFormat="1" x14ac:dyDescent="0.25"/>
    <row r="12042" customFormat="1" x14ac:dyDescent="0.25"/>
    <row r="12043" customFormat="1" x14ac:dyDescent="0.25"/>
    <row r="12044" customFormat="1" x14ac:dyDescent="0.25"/>
    <row r="12045" customFormat="1" x14ac:dyDescent="0.25"/>
    <row r="12046" customFormat="1" x14ac:dyDescent="0.25"/>
    <row r="12047" customFormat="1" x14ac:dyDescent="0.25"/>
    <row r="12048" customFormat="1" x14ac:dyDescent="0.25"/>
    <row r="12049" customFormat="1" x14ac:dyDescent="0.25"/>
    <row r="12050" customFormat="1" x14ac:dyDescent="0.25"/>
    <row r="12051" customFormat="1" x14ac:dyDescent="0.25"/>
    <row r="12052" customFormat="1" x14ac:dyDescent="0.25"/>
    <row r="12053" customFormat="1" x14ac:dyDescent="0.25"/>
    <row r="12054" customFormat="1" x14ac:dyDescent="0.25"/>
    <row r="12055" customFormat="1" x14ac:dyDescent="0.25"/>
    <row r="12056" customFormat="1" x14ac:dyDescent="0.25"/>
    <row r="12057" customFormat="1" x14ac:dyDescent="0.25"/>
    <row r="12058" customFormat="1" x14ac:dyDescent="0.25"/>
    <row r="12059" customFormat="1" x14ac:dyDescent="0.25"/>
    <row r="12060" customFormat="1" x14ac:dyDescent="0.25"/>
    <row r="12061" customFormat="1" x14ac:dyDescent="0.25"/>
    <row r="12062" customFormat="1" x14ac:dyDescent="0.25"/>
    <row r="12063" customFormat="1" x14ac:dyDescent="0.25"/>
    <row r="12064" customFormat="1" x14ac:dyDescent="0.25"/>
    <row r="12065" customFormat="1" x14ac:dyDescent="0.25"/>
    <row r="12066" customFormat="1" x14ac:dyDescent="0.25"/>
    <row r="12067" customFormat="1" x14ac:dyDescent="0.25"/>
    <row r="12068" customFormat="1" x14ac:dyDescent="0.25"/>
    <row r="12069" customFormat="1" x14ac:dyDescent="0.25"/>
    <row r="12070" customFormat="1" x14ac:dyDescent="0.25"/>
    <row r="12071" customFormat="1" x14ac:dyDescent="0.25"/>
    <row r="12072" customFormat="1" x14ac:dyDescent="0.25"/>
    <row r="12073" customFormat="1" x14ac:dyDescent="0.25"/>
    <row r="12074" customFormat="1" x14ac:dyDescent="0.25"/>
    <row r="12075" customFormat="1" x14ac:dyDescent="0.25"/>
    <row r="12076" customFormat="1" x14ac:dyDescent="0.25"/>
    <row r="12077" customFormat="1" x14ac:dyDescent="0.25"/>
    <row r="12078" customFormat="1" x14ac:dyDescent="0.25"/>
    <row r="12079" customFormat="1" x14ac:dyDescent="0.25"/>
    <row r="12080" customFormat="1" x14ac:dyDescent="0.25"/>
    <row r="12081" customFormat="1" x14ac:dyDescent="0.25"/>
    <row r="12082" customFormat="1" x14ac:dyDescent="0.25"/>
    <row r="12083" customFormat="1" x14ac:dyDescent="0.25"/>
    <row r="12084" customFormat="1" x14ac:dyDescent="0.25"/>
    <row r="12085" customFormat="1" x14ac:dyDescent="0.25"/>
    <row r="12086" customFormat="1" x14ac:dyDescent="0.25"/>
    <row r="12087" customFormat="1" x14ac:dyDescent="0.25"/>
    <row r="12088" customFormat="1" x14ac:dyDescent="0.25"/>
    <row r="12089" customFormat="1" x14ac:dyDescent="0.25"/>
    <row r="12090" customFormat="1" x14ac:dyDescent="0.25"/>
    <row r="12091" customFormat="1" x14ac:dyDescent="0.25"/>
    <row r="12092" customFormat="1" x14ac:dyDescent="0.25"/>
    <row r="12093" customFormat="1" x14ac:dyDescent="0.25"/>
    <row r="12094" customFormat="1" x14ac:dyDescent="0.25"/>
    <row r="12095" customFormat="1" x14ac:dyDescent="0.25"/>
    <row r="12096" customFormat="1" x14ac:dyDescent="0.25"/>
    <row r="12097" customFormat="1" x14ac:dyDescent="0.25"/>
    <row r="12098" customFormat="1" x14ac:dyDescent="0.25"/>
    <row r="12099" customFormat="1" x14ac:dyDescent="0.25"/>
    <row r="12100" customFormat="1" x14ac:dyDescent="0.25"/>
    <row r="12101" customFormat="1" x14ac:dyDescent="0.25"/>
    <row r="12102" customFormat="1" x14ac:dyDescent="0.25"/>
    <row r="12103" customFormat="1" x14ac:dyDescent="0.25"/>
    <row r="12104" customFormat="1" x14ac:dyDescent="0.25"/>
    <row r="12105" customFormat="1" x14ac:dyDescent="0.25"/>
    <row r="12106" customFormat="1" x14ac:dyDescent="0.25"/>
    <row r="12107" customFormat="1" x14ac:dyDescent="0.25"/>
    <row r="12108" customFormat="1" x14ac:dyDescent="0.25"/>
    <row r="12109" customFormat="1" x14ac:dyDescent="0.25"/>
    <row r="12110" customFormat="1" x14ac:dyDescent="0.25"/>
    <row r="12111" customFormat="1" x14ac:dyDescent="0.25"/>
    <row r="12112" customFormat="1" x14ac:dyDescent="0.25"/>
    <row r="12113" customFormat="1" x14ac:dyDescent="0.25"/>
    <row r="12114" customFormat="1" x14ac:dyDescent="0.25"/>
    <row r="12115" customFormat="1" x14ac:dyDescent="0.25"/>
    <row r="12116" customFormat="1" x14ac:dyDescent="0.25"/>
    <row r="12117" customFormat="1" x14ac:dyDescent="0.25"/>
    <row r="12118" customFormat="1" x14ac:dyDescent="0.25"/>
    <row r="12119" customFormat="1" x14ac:dyDescent="0.25"/>
    <row r="12120" customFormat="1" x14ac:dyDescent="0.25"/>
    <row r="12121" customFormat="1" x14ac:dyDescent="0.25"/>
    <row r="12122" customFormat="1" x14ac:dyDescent="0.25"/>
    <row r="12123" customFormat="1" x14ac:dyDescent="0.25"/>
    <row r="12124" customFormat="1" x14ac:dyDescent="0.25"/>
    <row r="12125" customFormat="1" x14ac:dyDescent="0.25"/>
    <row r="12126" customFormat="1" x14ac:dyDescent="0.25"/>
    <row r="12127" customFormat="1" x14ac:dyDescent="0.25"/>
    <row r="12128" customFormat="1" x14ac:dyDescent="0.25"/>
    <row r="12129" customFormat="1" x14ac:dyDescent="0.25"/>
    <row r="12130" customFormat="1" x14ac:dyDescent="0.25"/>
    <row r="12131" customFormat="1" x14ac:dyDescent="0.25"/>
    <row r="12132" customFormat="1" x14ac:dyDescent="0.25"/>
    <row r="12133" customFormat="1" x14ac:dyDescent="0.25"/>
    <row r="12134" customFormat="1" x14ac:dyDescent="0.25"/>
    <row r="12135" customFormat="1" x14ac:dyDescent="0.25"/>
    <row r="12136" customFormat="1" x14ac:dyDescent="0.25"/>
    <row r="12137" customFormat="1" x14ac:dyDescent="0.25"/>
    <row r="12138" customFormat="1" x14ac:dyDescent="0.25"/>
    <row r="12139" customFormat="1" x14ac:dyDescent="0.25"/>
    <row r="12140" customFormat="1" x14ac:dyDescent="0.25"/>
    <row r="12141" customFormat="1" x14ac:dyDescent="0.25"/>
    <row r="12142" customFormat="1" x14ac:dyDescent="0.25"/>
    <row r="12143" customFormat="1" x14ac:dyDescent="0.25"/>
    <row r="12144" customFormat="1" x14ac:dyDescent="0.25"/>
    <row r="12145" customFormat="1" x14ac:dyDescent="0.25"/>
    <row r="12146" customFormat="1" x14ac:dyDescent="0.25"/>
    <row r="12147" customFormat="1" x14ac:dyDescent="0.25"/>
    <row r="12148" customFormat="1" x14ac:dyDescent="0.25"/>
    <row r="12149" customFormat="1" x14ac:dyDescent="0.25"/>
    <row r="12150" customFormat="1" x14ac:dyDescent="0.25"/>
    <row r="12151" customFormat="1" x14ac:dyDescent="0.25"/>
    <row r="12152" customFormat="1" x14ac:dyDescent="0.25"/>
    <row r="12153" customFormat="1" x14ac:dyDescent="0.25"/>
    <row r="12154" customFormat="1" x14ac:dyDescent="0.25"/>
    <row r="12155" customFormat="1" x14ac:dyDescent="0.25"/>
    <row r="12156" customFormat="1" x14ac:dyDescent="0.25"/>
    <row r="12157" customFormat="1" x14ac:dyDescent="0.25"/>
    <row r="12158" customFormat="1" x14ac:dyDescent="0.25"/>
    <row r="12159" customFormat="1" x14ac:dyDescent="0.25"/>
    <row r="12160" customFormat="1" x14ac:dyDescent="0.25"/>
    <row r="12161" customFormat="1" x14ac:dyDescent="0.25"/>
    <row r="12162" customFormat="1" x14ac:dyDescent="0.25"/>
    <row r="12163" customFormat="1" x14ac:dyDescent="0.25"/>
    <row r="12164" customFormat="1" x14ac:dyDescent="0.25"/>
    <row r="12165" customFormat="1" x14ac:dyDescent="0.25"/>
    <row r="12166" customFormat="1" x14ac:dyDescent="0.25"/>
    <row r="12167" customFormat="1" x14ac:dyDescent="0.25"/>
    <row r="12168" customFormat="1" x14ac:dyDescent="0.25"/>
    <row r="12169" customFormat="1" x14ac:dyDescent="0.25"/>
    <row r="12170" customFormat="1" x14ac:dyDescent="0.25"/>
    <row r="12171" customFormat="1" x14ac:dyDescent="0.25"/>
    <row r="12172" customFormat="1" x14ac:dyDescent="0.25"/>
    <row r="12173" customFormat="1" x14ac:dyDescent="0.25"/>
    <row r="12174" customFormat="1" x14ac:dyDescent="0.25"/>
    <row r="12175" customFormat="1" x14ac:dyDescent="0.25"/>
    <row r="12176" customFormat="1" x14ac:dyDescent="0.25"/>
    <row r="12177" customFormat="1" x14ac:dyDescent="0.25"/>
    <row r="12178" customFormat="1" x14ac:dyDescent="0.25"/>
    <row r="12179" customFormat="1" x14ac:dyDescent="0.25"/>
    <row r="12180" customFormat="1" x14ac:dyDescent="0.25"/>
    <row r="12181" customFormat="1" x14ac:dyDescent="0.25"/>
    <row r="12182" customFormat="1" x14ac:dyDescent="0.25"/>
    <row r="12183" customFormat="1" x14ac:dyDescent="0.25"/>
    <row r="12184" customFormat="1" x14ac:dyDescent="0.25"/>
    <row r="12185" customFormat="1" x14ac:dyDescent="0.25"/>
    <row r="12186" customFormat="1" x14ac:dyDescent="0.25"/>
    <row r="12187" customFormat="1" x14ac:dyDescent="0.25"/>
    <row r="12188" customFormat="1" x14ac:dyDescent="0.25"/>
    <row r="12189" customFormat="1" x14ac:dyDescent="0.25"/>
    <row r="12190" customFormat="1" x14ac:dyDescent="0.25"/>
    <row r="12191" customFormat="1" x14ac:dyDescent="0.25"/>
    <row r="12192" customFormat="1" x14ac:dyDescent="0.25"/>
    <row r="12193" customFormat="1" x14ac:dyDescent="0.25"/>
    <row r="12194" customFormat="1" x14ac:dyDescent="0.25"/>
    <row r="12195" customFormat="1" x14ac:dyDescent="0.25"/>
    <row r="12196" customFormat="1" x14ac:dyDescent="0.25"/>
    <row r="12197" customFormat="1" x14ac:dyDescent="0.25"/>
    <row r="12198" customFormat="1" x14ac:dyDescent="0.25"/>
    <row r="12199" customFormat="1" x14ac:dyDescent="0.25"/>
    <row r="12200" customFormat="1" x14ac:dyDescent="0.25"/>
    <row r="12201" customFormat="1" x14ac:dyDescent="0.25"/>
    <row r="12202" customFormat="1" x14ac:dyDescent="0.25"/>
    <row r="12203" customFormat="1" x14ac:dyDescent="0.25"/>
    <row r="12204" customFormat="1" x14ac:dyDescent="0.25"/>
    <row r="12205" customFormat="1" x14ac:dyDescent="0.25"/>
    <row r="12206" customFormat="1" x14ac:dyDescent="0.25"/>
    <row r="12207" customFormat="1" x14ac:dyDescent="0.25"/>
    <row r="12208" customFormat="1" x14ac:dyDescent="0.25"/>
    <row r="12209" customFormat="1" x14ac:dyDescent="0.25"/>
    <row r="12210" customFormat="1" x14ac:dyDescent="0.25"/>
    <row r="12211" customFormat="1" x14ac:dyDescent="0.25"/>
    <row r="12212" customFormat="1" x14ac:dyDescent="0.25"/>
    <row r="12213" customFormat="1" x14ac:dyDescent="0.25"/>
    <row r="12214" customFormat="1" x14ac:dyDescent="0.25"/>
    <row r="12215" customFormat="1" x14ac:dyDescent="0.25"/>
    <row r="12216" customFormat="1" x14ac:dyDescent="0.25"/>
    <row r="12217" customFormat="1" x14ac:dyDescent="0.25"/>
    <row r="12218" customFormat="1" x14ac:dyDescent="0.25"/>
    <row r="12219" customFormat="1" x14ac:dyDescent="0.25"/>
    <row r="12220" customFormat="1" x14ac:dyDescent="0.25"/>
    <row r="12221" customFormat="1" x14ac:dyDescent="0.25"/>
    <row r="12222" customFormat="1" x14ac:dyDescent="0.25"/>
    <row r="12223" customFormat="1" x14ac:dyDescent="0.25"/>
    <row r="12224" customFormat="1" x14ac:dyDescent="0.25"/>
    <row r="12225" customFormat="1" x14ac:dyDescent="0.25"/>
    <row r="12226" customFormat="1" x14ac:dyDescent="0.25"/>
    <row r="12227" customFormat="1" x14ac:dyDescent="0.25"/>
    <row r="12228" customFormat="1" x14ac:dyDescent="0.25"/>
    <row r="12229" customFormat="1" x14ac:dyDescent="0.25"/>
    <row r="12230" customFormat="1" x14ac:dyDescent="0.25"/>
    <row r="12231" customFormat="1" x14ac:dyDescent="0.25"/>
    <row r="12232" customFormat="1" x14ac:dyDescent="0.25"/>
    <row r="12233" customFormat="1" x14ac:dyDescent="0.25"/>
    <row r="12234" customFormat="1" x14ac:dyDescent="0.25"/>
    <row r="12235" customFormat="1" x14ac:dyDescent="0.25"/>
    <row r="12236" customFormat="1" x14ac:dyDescent="0.25"/>
    <row r="12237" customFormat="1" x14ac:dyDescent="0.25"/>
    <row r="12238" customFormat="1" x14ac:dyDescent="0.25"/>
    <row r="12239" customFormat="1" x14ac:dyDescent="0.25"/>
    <row r="12240" customFormat="1" x14ac:dyDescent="0.25"/>
    <row r="12241" customFormat="1" x14ac:dyDescent="0.25"/>
    <row r="12242" customFormat="1" x14ac:dyDescent="0.25"/>
    <row r="12243" customFormat="1" x14ac:dyDescent="0.25"/>
    <row r="12244" customFormat="1" x14ac:dyDescent="0.25"/>
    <row r="12245" customFormat="1" x14ac:dyDescent="0.25"/>
    <row r="12246" customFormat="1" x14ac:dyDescent="0.25"/>
    <row r="12247" customFormat="1" x14ac:dyDescent="0.25"/>
    <row r="12248" customFormat="1" x14ac:dyDescent="0.25"/>
    <row r="12249" customFormat="1" x14ac:dyDescent="0.25"/>
    <row r="12250" customFormat="1" x14ac:dyDescent="0.25"/>
    <row r="12251" customFormat="1" x14ac:dyDescent="0.25"/>
    <row r="12252" customFormat="1" x14ac:dyDescent="0.25"/>
    <row r="12253" customFormat="1" x14ac:dyDescent="0.25"/>
    <row r="12254" customFormat="1" x14ac:dyDescent="0.25"/>
    <row r="12255" customFormat="1" x14ac:dyDescent="0.25"/>
    <row r="12256" customFormat="1" x14ac:dyDescent="0.25"/>
    <row r="12257" customFormat="1" x14ac:dyDescent="0.25"/>
    <row r="12258" customFormat="1" x14ac:dyDescent="0.25"/>
    <row r="12259" customFormat="1" x14ac:dyDescent="0.25"/>
    <row r="12260" customFormat="1" x14ac:dyDescent="0.25"/>
    <row r="12261" customFormat="1" x14ac:dyDescent="0.25"/>
    <row r="12262" customFormat="1" x14ac:dyDescent="0.25"/>
    <row r="12263" customFormat="1" x14ac:dyDescent="0.25"/>
    <row r="12264" customFormat="1" x14ac:dyDescent="0.25"/>
    <row r="12265" customFormat="1" x14ac:dyDescent="0.25"/>
    <row r="12266" customFormat="1" x14ac:dyDescent="0.25"/>
    <row r="12267" customFormat="1" x14ac:dyDescent="0.25"/>
    <row r="12268" customFormat="1" x14ac:dyDescent="0.25"/>
    <row r="12269" customFormat="1" x14ac:dyDescent="0.25"/>
    <row r="12270" customFormat="1" x14ac:dyDescent="0.25"/>
    <row r="12271" customFormat="1" x14ac:dyDescent="0.25"/>
    <row r="12272" customFormat="1" x14ac:dyDescent="0.25"/>
    <row r="12273" customFormat="1" x14ac:dyDescent="0.25"/>
    <row r="12274" customFormat="1" x14ac:dyDescent="0.25"/>
    <row r="12275" customFormat="1" x14ac:dyDescent="0.25"/>
    <row r="12276" customFormat="1" x14ac:dyDescent="0.25"/>
    <row r="12277" customFormat="1" x14ac:dyDescent="0.25"/>
    <row r="12278" customFormat="1" x14ac:dyDescent="0.25"/>
    <row r="12279" customFormat="1" x14ac:dyDescent="0.25"/>
    <row r="12280" customFormat="1" x14ac:dyDescent="0.25"/>
    <row r="12281" customFormat="1" x14ac:dyDescent="0.25"/>
    <row r="12282" customFormat="1" x14ac:dyDescent="0.25"/>
    <row r="12283" customFormat="1" x14ac:dyDescent="0.25"/>
    <row r="12284" customFormat="1" x14ac:dyDescent="0.25"/>
    <row r="12285" customFormat="1" x14ac:dyDescent="0.25"/>
    <row r="12286" customFormat="1" x14ac:dyDescent="0.25"/>
    <row r="12287" customFormat="1" x14ac:dyDescent="0.25"/>
    <row r="12288" customFormat="1" x14ac:dyDescent="0.25"/>
    <row r="12289" customFormat="1" x14ac:dyDescent="0.25"/>
    <row r="12290" customFormat="1" x14ac:dyDescent="0.25"/>
    <row r="12291" customFormat="1" x14ac:dyDescent="0.25"/>
    <row r="12292" customFormat="1" x14ac:dyDescent="0.25"/>
    <row r="12293" customFormat="1" x14ac:dyDescent="0.25"/>
    <row r="12294" customFormat="1" x14ac:dyDescent="0.25"/>
    <row r="12295" customFormat="1" x14ac:dyDescent="0.25"/>
    <row r="12296" customFormat="1" x14ac:dyDescent="0.25"/>
    <row r="12297" customFormat="1" x14ac:dyDescent="0.25"/>
    <row r="12298" customFormat="1" x14ac:dyDescent="0.25"/>
    <row r="12299" customFormat="1" x14ac:dyDescent="0.25"/>
    <row r="12300" customFormat="1" x14ac:dyDescent="0.25"/>
    <row r="12301" customFormat="1" x14ac:dyDescent="0.25"/>
    <row r="12302" customFormat="1" x14ac:dyDescent="0.25"/>
    <row r="12303" customFormat="1" x14ac:dyDescent="0.25"/>
    <row r="12304" customFormat="1" x14ac:dyDescent="0.25"/>
    <row r="12305" customFormat="1" x14ac:dyDescent="0.25"/>
    <row r="12306" customFormat="1" x14ac:dyDescent="0.25"/>
    <row r="12307" customFormat="1" x14ac:dyDescent="0.25"/>
    <row r="12308" customFormat="1" x14ac:dyDescent="0.25"/>
    <row r="12309" customFormat="1" x14ac:dyDescent="0.25"/>
    <row r="12310" customFormat="1" x14ac:dyDescent="0.25"/>
    <row r="12311" customFormat="1" x14ac:dyDescent="0.25"/>
    <row r="12312" customFormat="1" x14ac:dyDescent="0.25"/>
    <row r="12313" customFormat="1" x14ac:dyDescent="0.25"/>
    <row r="12314" customFormat="1" x14ac:dyDescent="0.25"/>
    <row r="12315" customFormat="1" x14ac:dyDescent="0.25"/>
    <row r="12316" customFormat="1" x14ac:dyDescent="0.25"/>
    <row r="12317" customFormat="1" x14ac:dyDescent="0.25"/>
    <row r="12318" customFormat="1" x14ac:dyDescent="0.25"/>
    <row r="12319" customFormat="1" x14ac:dyDescent="0.25"/>
    <row r="12320" customFormat="1" x14ac:dyDescent="0.25"/>
    <row r="12321" customFormat="1" x14ac:dyDescent="0.25"/>
    <row r="12322" customFormat="1" x14ac:dyDescent="0.25"/>
    <row r="12323" customFormat="1" x14ac:dyDescent="0.25"/>
    <row r="12324" customFormat="1" x14ac:dyDescent="0.25"/>
    <row r="12325" customFormat="1" x14ac:dyDescent="0.25"/>
    <row r="12326" customFormat="1" x14ac:dyDescent="0.25"/>
    <row r="12327" customFormat="1" x14ac:dyDescent="0.25"/>
    <row r="12328" customFormat="1" x14ac:dyDescent="0.25"/>
    <row r="12329" customFormat="1" x14ac:dyDescent="0.25"/>
    <row r="12330" customFormat="1" x14ac:dyDescent="0.25"/>
    <row r="12331" customFormat="1" x14ac:dyDescent="0.25"/>
    <row r="12332" customFormat="1" x14ac:dyDescent="0.25"/>
    <row r="12333" customFormat="1" x14ac:dyDescent="0.25"/>
    <row r="12334" customFormat="1" x14ac:dyDescent="0.25"/>
    <row r="12335" customFormat="1" x14ac:dyDescent="0.25"/>
    <row r="12336" customFormat="1" x14ac:dyDescent="0.25"/>
    <row r="12337" customFormat="1" x14ac:dyDescent="0.25"/>
    <row r="12338" customFormat="1" x14ac:dyDescent="0.25"/>
    <row r="12339" customFormat="1" x14ac:dyDescent="0.25"/>
    <row r="12340" customFormat="1" x14ac:dyDescent="0.25"/>
    <row r="12341" customFormat="1" x14ac:dyDescent="0.25"/>
    <row r="12342" customFormat="1" x14ac:dyDescent="0.25"/>
    <row r="12343" customFormat="1" x14ac:dyDescent="0.25"/>
    <row r="12344" customFormat="1" x14ac:dyDescent="0.25"/>
    <row r="12345" customFormat="1" x14ac:dyDescent="0.25"/>
    <row r="12346" customFormat="1" x14ac:dyDescent="0.25"/>
    <row r="12347" customFormat="1" x14ac:dyDescent="0.25"/>
    <row r="12348" customFormat="1" x14ac:dyDescent="0.25"/>
    <row r="12349" customFormat="1" x14ac:dyDescent="0.25"/>
    <row r="12350" customFormat="1" x14ac:dyDescent="0.25"/>
    <row r="12351" customFormat="1" x14ac:dyDescent="0.25"/>
    <row r="12352" customFormat="1" x14ac:dyDescent="0.25"/>
    <row r="12353" customFormat="1" x14ac:dyDescent="0.25"/>
    <row r="12354" customFormat="1" x14ac:dyDescent="0.25"/>
    <row r="12355" customFormat="1" x14ac:dyDescent="0.25"/>
    <row r="12356" customFormat="1" x14ac:dyDescent="0.25"/>
    <row r="12357" customFormat="1" x14ac:dyDescent="0.25"/>
    <row r="12358" customFormat="1" x14ac:dyDescent="0.25"/>
    <row r="12359" customFormat="1" x14ac:dyDescent="0.25"/>
    <row r="12360" customFormat="1" x14ac:dyDescent="0.25"/>
    <row r="12361" customFormat="1" x14ac:dyDescent="0.25"/>
    <row r="12362" customFormat="1" x14ac:dyDescent="0.25"/>
    <row r="12363" customFormat="1" x14ac:dyDescent="0.25"/>
    <row r="12364" customFormat="1" x14ac:dyDescent="0.25"/>
    <row r="12365" customFormat="1" x14ac:dyDescent="0.25"/>
    <row r="12366" customFormat="1" x14ac:dyDescent="0.25"/>
    <row r="12367" customFormat="1" x14ac:dyDescent="0.25"/>
    <row r="12368" customFormat="1" x14ac:dyDescent="0.25"/>
    <row r="12369" customFormat="1" x14ac:dyDescent="0.25"/>
    <row r="12370" customFormat="1" x14ac:dyDescent="0.25"/>
    <row r="12371" customFormat="1" x14ac:dyDescent="0.25"/>
    <row r="12372" customFormat="1" x14ac:dyDescent="0.25"/>
    <row r="12373" customFormat="1" x14ac:dyDescent="0.25"/>
    <row r="12374" customFormat="1" x14ac:dyDescent="0.25"/>
    <row r="12375" customFormat="1" x14ac:dyDescent="0.25"/>
    <row r="12376" customFormat="1" x14ac:dyDescent="0.25"/>
    <row r="12377" customFormat="1" x14ac:dyDescent="0.25"/>
    <row r="12378" customFormat="1" x14ac:dyDescent="0.25"/>
    <row r="12379" customFormat="1" x14ac:dyDescent="0.25"/>
    <row r="12380" customFormat="1" x14ac:dyDescent="0.25"/>
    <row r="12381" customFormat="1" x14ac:dyDescent="0.25"/>
    <row r="12382" customFormat="1" x14ac:dyDescent="0.25"/>
    <row r="12383" customFormat="1" x14ac:dyDescent="0.25"/>
    <row r="12384" customFormat="1" x14ac:dyDescent="0.25"/>
    <row r="12385" customFormat="1" x14ac:dyDescent="0.25"/>
    <row r="12386" customFormat="1" x14ac:dyDescent="0.25"/>
    <row r="12387" customFormat="1" x14ac:dyDescent="0.25"/>
    <row r="12388" customFormat="1" x14ac:dyDescent="0.25"/>
    <row r="12389" customFormat="1" x14ac:dyDescent="0.25"/>
    <row r="12390" customFormat="1" x14ac:dyDescent="0.25"/>
    <row r="12391" customFormat="1" x14ac:dyDescent="0.25"/>
    <row r="12392" customFormat="1" x14ac:dyDescent="0.25"/>
    <row r="12393" customFormat="1" x14ac:dyDescent="0.25"/>
    <row r="12394" customFormat="1" x14ac:dyDescent="0.25"/>
    <row r="12395" customFormat="1" x14ac:dyDescent="0.25"/>
    <row r="12396" customFormat="1" x14ac:dyDescent="0.25"/>
    <row r="12397" customFormat="1" x14ac:dyDescent="0.25"/>
    <row r="12398" customFormat="1" x14ac:dyDescent="0.25"/>
    <row r="12399" customFormat="1" x14ac:dyDescent="0.25"/>
    <row r="12400" customFormat="1" x14ac:dyDescent="0.25"/>
    <row r="12401" customFormat="1" x14ac:dyDescent="0.25"/>
    <row r="12402" customFormat="1" x14ac:dyDescent="0.25"/>
    <row r="12403" customFormat="1" x14ac:dyDescent="0.25"/>
    <row r="12404" customFormat="1" x14ac:dyDescent="0.25"/>
    <row r="12405" customFormat="1" x14ac:dyDescent="0.25"/>
    <row r="12406" customFormat="1" x14ac:dyDescent="0.25"/>
    <row r="12407" customFormat="1" x14ac:dyDescent="0.25"/>
    <row r="12408" customFormat="1" x14ac:dyDescent="0.25"/>
    <row r="12409" customFormat="1" x14ac:dyDescent="0.25"/>
    <row r="12410" customFormat="1" x14ac:dyDescent="0.25"/>
    <row r="12411" customFormat="1" x14ac:dyDescent="0.25"/>
    <row r="12412" customFormat="1" x14ac:dyDescent="0.25"/>
    <row r="12413" customFormat="1" x14ac:dyDescent="0.25"/>
    <row r="12414" customFormat="1" x14ac:dyDescent="0.25"/>
    <row r="12415" customFormat="1" x14ac:dyDescent="0.25"/>
    <row r="12416" customFormat="1" x14ac:dyDescent="0.25"/>
    <row r="12417" customFormat="1" x14ac:dyDescent="0.25"/>
    <row r="12418" customFormat="1" x14ac:dyDescent="0.25"/>
    <row r="12419" customFormat="1" x14ac:dyDescent="0.25"/>
    <row r="12420" customFormat="1" x14ac:dyDescent="0.25"/>
    <row r="12421" customFormat="1" x14ac:dyDescent="0.25"/>
    <row r="12422" customFormat="1" x14ac:dyDescent="0.25"/>
    <row r="12423" customFormat="1" x14ac:dyDescent="0.25"/>
    <row r="12424" customFormat="1" x14ac:dyDescent="0.25"/>
    <row r="12425" customFormat="1" x14ac:dyDescent="0.25"/>
    <row r="12426" customFormat="1" x14ac:dyDescent="0.25"/>
    <row r="12427" customFormat="1" x14ac:dyDescent="0.25"/>
    <row r="12428" customFormat="1" x14ac:dyDescent="0.25"/>
    <row r="12429" customFormat="1" x14ac:dyDescent="0.25"/>
    <row r="12430" customFormat="1" x14ac:dyDescent="0.25"/>
    <row r="12431" customFormat="1" x14ac:dyDescent="0.25"/>
    <row r="12432" customFormat="1" x14ac:dyDescent="0.25"/>
    <row r="12433" customFormat="1" x14ac:dyDescent="0.25"/>
    <row r="12434" customFormat="1" x14ac:dyDescent="0.25"/>
    <row r="12435" customFormat="1" x14ac:dyDescent="0.25"/>
    <row r="12436" customFormat="1" x14ac:dyDescent="0.25"/>
    <row r="12437" customFormat="1" x14ac:dyDescent="0.25"/>
    <row r="12438" customFormat="1" x14ac:dyDescent="0.25"/>
    <row r="12439" customFormat="1" x14ac:dyDescent="0.25"/>
    <row r="12440" customFormat="1" x14ac:dyDescent="0.25"/>
    <row r="12441" customFormat="1" x14ac:dyDescent="0.25"/>
    <row r="12442" customFormat="1" x14ac:dyDescent="0.25"/>
    <row r="12443" customFormat="1" x14ac:dyDescent="0.25"/>
    <row r="12444" customFormat="1" x14ac:dyDescent="0.25"/>
    <row r="12445" customFormat="1" x14ac:dyDescent="0.25"/>
    <row r="12446" customFormat="1" x14ac:dyDescent="0.25"/>
    <row r="12447" customFormat="1" x14ac:dyDescent="0.25"/>
    <row r="12448" customFormat="1" x14ac:dyDescent="0.25"/>
    <row r="12449" customFormat="1" x14ac:dyDescent="0.25"/>
    <row r="12450" customFormat="1" x14ac:dyDescent="0.25"/>
    <row r="12451" customFormat="1" x14ac:dyDescent="0.25"/>
    <row r="12452" customFormat="1" x14ac:dyDescent="0.25"/>
    <row r="12453" customFormat="1" x14ac:dyDescent="0.25"/>
    <row r="12454" customFormat="1" x14ac:dyDescent="0.25"/>
    <row r="12455" customFormat="1" x14ac:dyDescent="0.25"/>
    <row r="12456" customFormat="1" x14ac:dyDescent="0.25"/>
    <row r="12457" customFormat="1" x14ac:dyDescent="0.25"/>
    <row r="12458" customFormat="1" x14ac:dyDescent="0.25"/>
    <row r="12459" customFormat="1" x14ac:dyDescent="0.25"/>
    <row r="12460" customFormat="1" x14ac:dyDescent="0.25"/>
    <row r="12461" customFormat="1" x14ac:dyDescent="0.25"/>
    <row r="12462" customFormat="1" x14ac:dyDescent="0.25"/>
    <row r="12463" customFormat="1" x14ac:dyDescent="0.25"/>
    <row r="12464" customFormat="1" x14ac:dyDescent="0.25"/>
    <row r="12465" customFormat="1" x14ac:dyDescent="0.25"/>
    <row r="12466" customFormat="1" x14ac:dyDescent="0.25"/>
    <row r="12467" customFormat="1" x14ac:dyDescent="0.25"/>
    <row r="12468" customFormat="1" x14ac:dyDescent="0.25"/>
    <row r="12469" customFormat="1" x14ac:dyDescent="0.25"/>
    <row r="12470" customFormat="1" x14ac:dyDescent="0.25"/>
    <row r="12471" customFormat="1" x14ac:dyDescent="0.25"/>
    <row r="12472" customFormat="1" x14ac:dyDescent="0.25"/>
    <row r="12473" customFormat="1" x14ac:dyDescent="0.25"/>
    <row r="12474" customFormat="1" x14ac:dyDescent="0.25"/>
    <row r="12475" customFormat="1" x14ac:dyDescent="0.25"/>
    <row r="12476" customFormat="1" x14ac:dyDescent="0.25"/>
    <row r="12477" customFormat="1" x14ac:dyDescent="0.25"/>
    <row r="12478" customFormat="1" x14ac:dyDescent="0.25"/>
    <row r="12479" customFormat="1" x14ac:dyDescent="0.25"/>
    <row r="12480" customFormat="1" x14ac:dyDescent="0.25"/>
    <row r="12481" customFormat="1" x14ac:dyDescent="0.25"/>
    <row r="12482" customFormat="1" x14ac:dyDescent="0.25"/>
    <row r="12483" customFormat="1" x14ac:dyDescent="0.25"/>
    <row r="12484" customFormat="1" x14ac:dyDescent="0.25"/>
    <row r="12485" customFormat="1" x14ac:dyDescent="0.25"/>
    <row r="12486" customFormat="1" x14ac:dyDescent="0.25"/>
    <row r="12487" customFormat="1" x14ac:dyDescent="0.25"/>
    <row r="12488" customFormat="1" x14ac:dyDescent="0.25"/>
    <row r="12489" customFormat="1" x14ac:dyDescent="0.25"/>
    <row r="12490" customFormat="1" x14ac:dyDescent="0.25"/>
    <row r="12491" customFormat="1" x14ac:dyDescent="0.25"/>
    <row r="12492" customFormat="1" x14ac:dyDescent="0.25"/>
    <row r="12493" customFormat="1" x14ac:dyDescent="0.25"/>
    <row r="12494" customFormat="1" x14ac:dyDescent="0.25"/>
    <row r="12495" customFormat="1" x14ac:dyDescent="0.25"/>
    <row r="12496" customFormat="1" x14ac:dyDescent="0.25"/>
    <row r="12497" customFormat="1" x14ac:dyDescent="0.25"/>
    <row r="12498" customFormat="1" x14ac:dyDescent="0.25"/>
    <row r="12499" customFormat="1" x14ac:dyDescent="0.25"/>
    <row r="12500" customFormat="1" x14ac:dyDescent="0.25"/>
    <row r="12501" customFormat="1" x14ac:dyDescent="0.25"/>
    <row r="12502" customFormat="1" x14ac:dyDescent="0.25"/>
    <row r="12503" customFormat="1" x14ac:dyDescent="0.25"/>
    <row r="12504" customFormat="1" x14ac:dyDescent="0.25"/>
    <row r="12505" customFormat="1" x14ac:dyDescent="0.25"/>
    <row r="12506" customFormat="1" x14ac:dyDescent="0.25"/>
    <row r="12507" customFormat="1" x14ac:dyDescent="0.25"/>
    <row r="12508" customFormat="1" x14ac:dyDescent="0.25"/>
    <row r="12509" customFormat="1" x14ac:dyDescent="0.25"/>
    <row r="12510" customFormat="1" x14ac:dyDescent="0.25"/>
    <row r="12511" customFormat="1" x14ac:dyDescent="0.25"/>
    <row r="12512" customFormat="1" x14ac:dyDescent="0.25"/>
    <row r="12513" customFormat="1" x14ac:dyDescent="0.25"/>
    <row r="12514" customFormat="1" x14ac:dyDescent="0.25"/>
    <row r="12515" customFormat="1" x14ac:dyDescent="0.25"/>
    <row r="12516" customFormat="1" x14ac:dyDescent="0.25"/>
    <row r="12517" customFormat="1" x14ac:dyDescent="0.25"/>
    <row r="12518" customFormat="1" x14ac:dyDescent="0.25"/>
    <row r="12519" customFormat="1" x14ac:dyDescent="0.25"/>
    <row r="12520" customFormat="1" x14ac:dyDescent="0.25"/>
    <row r="12521" customFormat="1" x14ac:dyDescent="0.25"/>
    <row r="12522" customFormat="1" x14ac:dyDescent="0.25"/>
    <row r="12523" customFormat="1" x14ac:dyDescent="0.25"/>
    <row r="12524" customFormat="1" x14ac:dyDescent="0.25"/>
    <row r="12525" customFormat="1" x14ac:dyDescent="0.25"/>
    <row r="12526" customFormat="1" x14ac:dyDescent="0.25"/>
    <row r="12527" customFormat="1" x14ac:dyDescent="0.25"/>
    <row r="12528" customFormat="1" x14ac:dyDescent="0.25"/>
    <row r="12529" customFormat="1" x14ac:dyDescent="0.25"/>
    <row r="12530" customFormat="1" x14ac:dyDescent="0.25"/>
    <row r="12531" customFormat="1" x14ac:dyDescent="0.25"/>
    <row r="12532" customFormat="1" x14ac:dyDescent="0.25"/>
    <row r="12533" customFormat="1" x14ac:dyDescent="0.25"/>
    <row r="12534" customFormat="1" x14ac:dyDescent="0.25"/>
    <row r="12535" customFormat="1" x14ac:dyDescent="0.25"/>
    <row r="12536" customFormat="1" x14ac:dyDescent="0.25"/>
    <row r="12537" customFormat="1" x14ac:dyDescent="0.25"/>
    <row r="12538" customFormat="1" x14ac:dyDescent="0.25"/>
    <row r="12539" customFormat="1" x14ac:dyDescent="0.25"/>
    <row r="12540" customFormat="1" x14ac:dyDescent="0.25"/>
    <row r="12541" customFormat="1" x14ac:dyDescent="0.25"/>
    <row r="12542" customFormat="1" x14ac:dyDescent="0.25"/>
    <row r="12543" customFormat="1" x14ac:dyDescent="0.25"/>
    <row r="12544" customFormat="1" x14ac:dyDescent="0.25"/>
    <row r="12545" customFormat="1" x14ac:dyDescent="0.25"/>
    <row r="12546" customFormat="1" x14ac:dyDescent="0.25"/>
    <row r="12547" customFormat="1" x14ac:dyDescent="0.25"/>
    <row r="12548" customFormat="1" x14ac:dyDescent="0.25"/>
    <row r="12549" customFormat="1" x14ac:dyDescent="0.25"/>
    <row r="12550" customFormat="1" x14ac:dyDescent="0.25"/>
    <row r="12551" customFormat="1" x14ac:dyDescent="0.25"/>
    <row r="12552" customFormat="1" x14ac:dyDescent="0.25"/>
    <row r="12553" customFormat="1" x14ac:dyDescent="0.25"/>
    <row r="12554" customFormat="1" x14ac:dyDescent="0.25"/>
    <row r="12555" customFormat="1" x14ac:dyDescent="0.25"/>
    <row r="12556" customFormat="1" x14ac:dyDescent="0.25"/>
    <row r="12557" customFormat="1" x14ac:dyDescent="0.25"/>
    <row r="12558" customFormat="1" x14ac:dyDescent="0.25"/>
    <row r="12559" customFormat="1" x14ac:dyDescent="0.25"/>
    <row r="12560" customFormat="1" x14ac:dyDescent="0.25"/>
    <row r="12561" customFormat="1" x14ac:dyDescent="0.25"/>
    <row r="12562" customFormat="1" x14ac:dyDescent="0.25"/>
    <row r="12563" customFormat="1" x14ac:dyDescent="0.25"/>
    <row r="12564" customFormat="1" x14ac:dyDescent="0.25"/>
    <row r="12565" customFormat="1" x14ac:dyDescent="0.25"/>
    <row r="12566" customFormat="1" x14ac:dyDescent="0.25"/>
    <row r="12567" customFormat="1" x14ac:dyDescent="0.25"/>
    <row r="12568" customFormat="1" x14ac:dyDescent="0.25"/>
    <row r="12569" customFormat="1" x14ac:dyDescent="0.25"/>
    <row r="12570" customFormat="1" x14ac:dyDescent="0.25"/>
    <row r="12571" customFormat="1" x14ac:dyDescent="0.25"/>
    <row r="12572" customFormat="1" x14ac:dyDescent="0.25"/>
    <row r="12573" customFormat="1" x14ac:dyDescent="0.25"/>
    <row r="12574" customFormat="1" x14ac:dyDescent="0.25"/>
    <row r="12575" customFormat="1" x14ac:dyDescent="0.25"/>
    <row r="12576" customFormat="1" x14ac:dyDescent="0.25"/>
    <row r="12577" customFormat="1" x14ac:dyDescent="0.25"/>
    <row r="12578" customFormat="1" x14ac:dyDescent="0.25"/>
    <row r="12579" customFormat="1" x14ac:dyDescent="0.25"/>
    <row r="12580" customFormat="1" x14ac:dyDescent="0.25"/>
    <row r="12581" customFormat="1" x14ac:dyDescent="0.25"/>
    <row r="12582" customFormat="1" x14ac:dyDescent="0.25"/>
    <row r="12583" customFormat="1" x14ac:dyDescent="0.25"/>
    <row r="12584" customFormat="1" x14ac:dyDescent="0.25"/>
    <row r="12585" customFormat="1" x14ac:dyDescent="0.25"/>
    <row r="12586" customFormat="1" x14ac:dyDescent="0.25"/>
    <row r="12587" customFormat="1" x14ac:dyDescent="0.25"/>
    <row r="12588" customFormat="1" x14ac:dyDescent="0.25"/>
    <row r="12589" customFormat="1" x14ac:dyDescent="0.25"/>
    <row r="12590" customFormat="1" x14ac:dyDescent="0.25"/>
    <row r="12591" customFormat="1" x14ac:dyDescent="0.25"/>
    <row r="12592" customFormat="1" x14ac:dyDescent="0.25"/>
    <row r="12593" customFormat="1" x14ac:dyDescent="0.25"/>
    <row r="12594" customFormat="1" x14ac:dyDescent="0.25"/>
    <row r="12595" customFormat="1" x14ac:dyDescent="0.25"/>
    <row r="12596" customFormat="1" x14ac:dyDescent="0.25"/>
    <row r="12597" customFormat="1" x14ac:dyDescent="0.25"/>
    <row r="12598" customFormat="1" x14ac:dyDescent="0.25"/>
    <row r="12599" customFormat="1" x14ac:dyDescent="0.25"/>
    <row r="12600" customFormat="1" x14ac:dyDescent="0.25"/>
    <row r="12601" customFormat="1" x14ac:dyDescent="0.25"/>
    <row r="12602" customFormat="1" x14ac:dyDescent="0.25"/>
    <row r="12603" customFormat="1" x14ac:dyDescent="0.25"/>
    <row r="12604" customFormat="1" x14ac:dyDescent="0.25"/>
    <row r="12605" customFormat="1" x14ac:dyDescent="0.25"/>
    <row r="12606" customFormat="1" x14ac:dyDescent="0.25"/>
    <row r="12607" customFormat="1" x14ac:dyDescent="0.25"/>
    <row r="12608" customFormat="1" x14ac:dyDescent="0.25"/>
    <row r="12609" customFormat="1" x14ac:dyDescent="0.25"/>
    <row r="12610" customFormat="1" x14ac:dyDescent="0.25"/>
    <row r="12611" customFormat="1" x14ac:dyDescent="0.25"/>
    <row r="12612" customFormat="1" x14ac:dyDescent="0.25"/>
    <row r="12613" customFormat="1" x14ac:dyDescent="0.25"/>
    <row r="12614" customFormat="1" x14ac:dyDescent="0.25"/>
    <row r="12615" customFormat="1" x14ac:dyDescent="0.25"/>
    <row r="12616" customFormat="1" x14ac:dyDescent="0.25"/>
    <row r="12617" customFormat="1" x14ac:dyDescent="0.25"/>
    <row r="12618" customFormat="1" x14ac:dyDescent="0.25"/>
    <row r="12619" customFormat="1" x14ac:dyDescent="0.25"/>
    <row r="12620" customFormat="1" x14ac:dyDescent="0.25"/>
    <row r="12621" customFormat="1" x14ac:dyDescent="0.25"/>
    <row r="12622" customFormat="1" x14ac:dyDescent="0.25"/>
    <row r="12623" customFormat="1" x14ac:dyDescent="0.25"/>
    <row r="12624" customFormat="1" x14ac:dyDescent="0.25"/>
    <row r="12625" customFormat="1" x14ac:dyDescent="0.25"/>
    <row r="12626" customFormat="1" x14ac:dyDescent="0.25"/>
    <row r="12627" customFormat="1" x14ac:dyDescent="0.25"/>
    <row r="12628" customFormat="1" x14ac:dyDescent="0.25"/>
    <row r="12629" customFormat="1" x14ac:dyDescent="0.25"/>
    <row r="12630" customFormat="1" x14ac:dyDescent="0.25"/>
    <row r="12631" customFormat="1" x14ac:dyDescent="0.25"/>
    <row r="12632" customFormat="1" x14ac:dyDescent="0.25"/>
    <row r="12633" customFormat="1" x14ac:dyDescent="0.25"/>
    <row r="12634" customFormat="1" x14ac:dyDescent="0.25"/>
    <row r="12635" customFormat="1" x14ac:dyDescent="0.25"/>
    <row r="12636" customFormat="1" x14ac:dyDescent="0.25"/>
    <row r="12637" customFormat="1" x14ac:dyDescent="0.25"/>
    <row r="12638" customFormat="1" x14ac:dyDescent="0.25"/>
    <row r="12639" customFormat="1" x14ac:dyDescent="0.25"/>
    <row r="12640" customFormat="1" x14ac:dyDescent="0.25"/>
    <row r="12641" customFormat="1" x14ac:dyDescent="0.25"/>
    <row r="12642" customFormat="1" x14ac:dyDescent="0.25"/>
    <row r="12643" customFormat="1" x14ac:dyDescent="0.25"/>
    <row r="12644" customFormat="1" x14ac:dyDescent="0.25"/>
    <row r="12645" customFormat="1" x14ac:dyDescent="0.25"/>
    <row r="12646" customFormat="1" x14ac:dyDescent="0.25"/>
    <row r="12647" customFormat="1" x14ac:dyDescent="0.25"/>
    <row r="12648" customFormat="1" x14ac:dyDescent="0.25"/>
    <row r="12649" customFormat="1" x14ac:dyDescent="0.25"/>
    <row r="12650" customFormat="1" x14ac:dyDescent="0.25"/>
    <row r="12651" customFormat="1" x14ac:dyDescent="0.25"/>
    <row r="12652" customFormat="1" x14ac:dyDescent="0.25"/>
    <row r="12653" customFormat="1" x14ac:dyDescent="0.25"/>
    <row r="12654" customFormat="1" x14ac:dyDescent="0.25"/>
    <row r="12655" customFormat="1" x14ac:dyDescent="0.25"/>
    <row r="12656" customFormat="1" x14ac:dyDescent="0.25"/>
    <row r="12657" customFormat="1" x14ac:dyDescent="0.25"/>
    <row r="12658" customFormat="1" x14ac:dyDescent="0.25"/>
    <row r="12659" customFormat="1" x14ac:dyDescent="0.25"/>
    <row r="12660" customFormat="1" x14ac:dyDescent="0.25"/>
    <row r="12661" customFormat="1" x14ac:dyDescent="0.25"/>
    <row r="12662" customFormat="1" x14ac:dyDescent="0.25"/>
    <row r="12663" customFormat="1" x14ac:dyDescent="0.25"/>
    <row r="12664" customFormat="1" x14ac:dyDescent="0.25"/>
    <row r="12665" customFormat="1" x14ac:dyDescent="0.25"/>
    <row r="12666" customFormat="1" x14ac:dyDescent="0.25"/>
    <row r="12667" customFormat="1" x14ac:dyDescent="0.25"/>
    <row r="12668" customFormat="1" x14ac:dyDescent="0.25"/>
    <row r="12669" customFormat="1" x14ac:dyDescent="0.25"/>
    <row r="12670" customFormat="1" x14ac:dyDescent="0.25"/>
    <row r="12671" customFormat="1" x14ac:dyDescent="0.25"/>
    <row r="12672" customFormat="1" x14ac:dyDescent="0.25"/>
    <row r="12673" customFormat="1" x14ac:dyDescent="0.25"/>
    <row r="12674" customFormat="1" x14ac:dyDescent="0.25"/>
    <row r="12675" customFormat="1" x14ac:dyDescent="0.25"/>
    <row r="12676" customFormat="1" x14ac:dyDescent="0.25"/>
    <row r="12677" customFormat="1" x14ac:dyDescent="0.25"/>
    <row r="12678" customFormat="1" x14ac:dyDescent="0.25"/>
    <row r="12679" customFormat="1" x14ac:dyDescent="0.25"/>
    <row r="12680" customFormat="1" x14ac:dyDescent="0.25"/>
    <row r="12681" customFormat="1" x14ac:dyDescent="0.25"/>
    <row r="12682" customFormat="1" x14ac:dyDescent="0.25"/>
    <row r="12683" customFormat="1" x14ac:dyDescent="0.25"/>
    <row r="12684" customFormat="1" x14ac:dyDescent="0.25"/>
    <row r="12685" customFormat="1" x14ac:dyDescent="0.25"/>
    <row r="12686" customFormat="1" x14ac:dyDescent="0.25"/>
    <row r="12687" customFormat="1" x14ac:dyDescent="0.25"/>
    <row r="12688" customFormat="1" x14ac:dyDescent="0.25"/>
    <row r="12689" customFormat="1" x14ac:dyDescent="0.25"/>
    <row r="12690" customFormat="1" x14ac:dyDescent="0.25"/>
    <row r="12691" customFormat="1" x14ac:dyDescent="0.25"/>
    <row r="12692" customFormat="1" x14ac:dyDescent="0.25"/>
    <row r="12693" customFormat="1" x14ac:dyDescent="0.25"/>
    <row r="12694" customFormat="1" x14ac:dyDescent="0.25"/>
    <row r="12695" customFormat="1" x14ac:dyDescent="0.25"/>
    <row r="12696" customFormat="1" x14ac:dyDescent="0.25"/>
    <row r="12697" customFormat="1" x14ac:dyDescent="0.25"/>
    <row r="12698" customFormat="1" x14ac:dyDescent="0.25"/>
    <row r="12699" customFormat="1" x14ac:dyDescent="0.25"/>
    <row r="12700" customFormat="1" x14ac:dyDescent="0.25"/>
    <row r="12701" customFormat="1" x14ac:dyDescent="0.25"/>
    <row r="12702" customFormat="1" x14ac:dyDescent="0.25"/>
    <row r="12703" customFormat="1" x14ac:dyDescent="0.25"/>
    <row r="12704" customFormat="1" x14ac:dyDescent="0.25"/>
    <row r="12705" customFormat="1" x14ac:dyDescent="0.25"/>
    <row r="12706" customFormat="1" x14ac:dyDescent="0.25"/>
    <row r="12707" customFormat="1" x14ac:dyDescent="0.25"/>
    <row r="12708" customFormat="1" x14ac:dyDescent="0.25"/>
    <row r="12709" customFormat="1" x14ac:dyDescent="0.25"/>
    <row r="12710" customFormat="1" x14ac:dyDescent="0.25"/>
    <row r="12711" customFormat="1" x14ac:dyDescent="0.25"/>
    <row r="12712" customFormat="1" x14ac:dyDescent="0.25"/>
    <row r="12713" customFormat="1" x14ac:dyDescent="0.25"/>
    <row r="12714" customFormat="1" x14ac:dyDescent="0.25"/>
    <row r="12715" customFormat="1" x14ac:dyDescent="0.25"/>
    <row r="12716" customFormat="1" x14ac:dyDescent="0.25"/>
    <row r="12717" customFormat="1" x14ac:dyDescent="0.25"/>
    <row r="12718" customFormat="1" x14ac:dyDescent="0.25"/>
    <row r="12719" customFormat="1" x14ac:dyDescent="0.25"/>
    <row r="12720" customFormat="1" x14ac:dyDescent="0.25"/>
    <row r="12721" customFormat="1" x14ac:dyDescent="0.25"/>
    <row r="12722" customFormat="1" x14ac:dyDescent="0.25"/>
    <row r="12723" customFormat="1" x14ac:dyDescent="0.25"/>
    <row r="12724" customFormat="1" x14ac:dyDescent="0.25"/>
    <row r="12725" customFormat="1" x14ac:dyDescent="0.25"/>
    <row r="12726" customFormat="1" x14ac:dyDescent="0.25"/>
    <row r="12727" customFormat="1" x14ac:dyDescent="0.25"/>
    <row r="12728" customFormat="1" x14ac:dyDescent="0.25"/>
    <row r="12729" customFormat="1" x14ac:dyDescent="0.25"/>
    <row r="12730" customFormat="1" x14ac:dyDescent="0.25"/>
    <row r="12731" customFormat="1" x14ac:dyDescent="0.25"/>
    <row r="12732" customFormat="1" x14ac:dyDescent="0.25"/>
    <row r="12733" customFormat="1" x14ac:dyDescent="0.25"/>
    <row r="12734" customFormat="1" x14ac:dyDescent="0.25"/>
    <row r="12735" customFormat="1" x14ac:dyDescent="0.25"/>
    <row r="12736" customFormat="1" x14ac:dyDescent="0.25"/>
    <row r="12737" customFormat="1" x14ac:dyDescent="0.25"/>
    <row r="12738" customFormat="1" x14ac:dyDescent="0.25"/>
    <row r="12739" customFormat="1" x14ac:dyDescent="0.25"/>
    <row r="12740" customFormat="1" x14ac:dyDescent="0.25"/>
    <row r="12741" customFormat="1" x14ac:dyDescent="0.25"/>
    <row r="12742" customFormat="1" x14ac:dyDescent="0.25"/>
    <row r="12743" customFormat="1" x14ac:dyDescent="0.25"/>
    <row r="12744" customFormat="1" x14ac:dyDescent="0.25"/>
    <row r="12745" customFormat="1" x14ac:dyDescent="0.25"/>
    <row r="12746" customFormat="1" x14ac:dyDescent="0.25"/>
    <row r="12747" customFormat="1" x14ac:dyDescent="0.25"/>
    <row r="12748" customFormat="1" x14ac:dyDescent="0.25"/>
    <row r="12749" customFormat="1" x14ac:dyDescent="0.25"/>
    <row r="12750" customFormat="1" x14ac:dyDescent="0.25"/>
    <row r="12751" customFormat="1" x14ac:dyDescent="0.25"/>
    <row r="12752" customFormat="1" x14ac:dyDescent="0.25"/>
    <row r="12753" customFormat="1" x14ac:dyDescent="0.25"/>
    <row r="12754" customFormat="1" x14ac:dyDescent="0.25"/>
    <row r="12755" customFormat="1" x14ac:dyDescent="0.25"/>
    <row r="12756" customFormat="1" x14ac:dyDescent="0.25"/>
    <row r="12757" customFormat="1" x14ac:dyDescent="0.25"/>
    <row r="12758" customFormat="1" x14ac:dyDescent="0.25"/>
    <row r="12759" customFormat="1" x14ac:dyDescent="0.25"/>
    <row r="12760" customFormat="1" x14ac:dyDescent="0.25"/>
    <row r="12761" customFormat="1" x14ac:dyDescent="0.25"/>
    <row r="12762" customFormat="1" x14ac:dyDescent="0.25"/>
    <row r="12763" customFormat="1" x14ac:dyDescent="0.25"/>
    <row r="12764" customFormat="1" x14ac:dyDescent="0.25"/>
    <row r="12765" customFormat="1" x14ac:dyDescent="0.25"/>
    <row r="12766" customFormat="1" x14ac:dyDescent="0.25"/>
    <row r="12767" customFormat="1" x14ac:dyDescent="0.25"/>
    <row r="12768" customFormat="1" x14ac:dyDescent="0.25"/>
    <row r="12769" customFormat="1" x14ac:dyDescent="0.25"/>
    <row r="12770" customFormat="1" x14ac:dyDescent="0.25"/>
    <row r="12771" customFormat="1" x14ac:dyDescent="0.25"/>
    <row r="12772" customFormat="1" x14ac:dyDescent="0.25"/>
    <row r="12773" customFormat="1" x14ac:dyDescent="0.25"/>
    <row r="12774" customFormat="1" x14ac:dyDescent="0.25"/>
    <row r="12775" customFormat="1" x14ac:dyDescent="0.25"/>
    <row r="12776" customFormat="1" x14ac:dyDescent="0.25"/>
    <row r="12777" customFormat="1" x14ac:dyDescent="0.25"/>
    <row r="12778" customFormat="1" x14ac:dyDescent="0.25"/>
    <row r="12779" customFormat="1" x14ac:dyDescent="0.25"/>
    <row r="12780" customFormat="1" x14ac:dyDescent="0.25"/>
    <row r="12781" customFormat="1" x14ac:dyDescent="0.25"/>
    <row r="12782" customFormat="1" x14ac:dyDescent="0.25"/>
    <row r="12783" customFormat="1" x14ac:dyDescent="0.25"/>
    <row r="12784" customFormat="1" x14ac:dyDescent="0.25"/>
    <row r="12785" customFormat="1" x14ac:dyDescent="0.25"/>
    <row r="12786" customFormat="1" x14ac:dyDescent="0.25"/>
    <row r="12787" customFormat="1" x14ac:dyDescent="0.25"/>
    <row r="12788" customFormat="1" x14ac:dyDescent="0.25"/>
    <row r="12789" customFormat="1" x14ac:dyDescent="0.25"/>
    <row r="12790" customFormat="1" x14ac:dyDescent="0.25"/>
    <row r="12791" customFormat="1" x14ac:dyDescent="0.25"/>
    <row r="12792" customFormat="1" x14ac:dyDescent="0.25"/>
    <row r="12793" customFormat="1" x14ac:dyDescent="0.25"/>
    <row r="12794" customFormat="1" x14ac:dyDescent="0.25"/>
    <row r="12795" customFormat="1" x14ac:dyDescent="0.25"/>
    <row r="12796" customFormat="1" x14ac:dyDescent="0.25"/>
    <row r="12797" customFormat="1" x14ac:dyDescent="0.25"/>
    <row r="12798" customFormat="1" x14ac:dyDescent="0.25"/>
    <row r="12799" customFormat="1" x14ac:dyDescent="0.25"/>
    <row r="12800" customFormat="1" x14ac:dyDescent="0.25"/>
    <row r="12801" customFormat="1" x14ac:dyDescent="0.25"/>
    <row r="12802" customFormat="1" x14ac:dyDescent="0.25"/>
    <row r="12803" customFormat="1" x14ac:dyDescent="0.25"/>
    <row r="12804" customFormat="1" x14ac:dyDescent="0.25"/>
    <row r="12805" customFormat="1" x14ac:dyDescent="0.25"/>
    <row r="12806" customFormat="1" x14ac:dyDescent="0.25"/>
    <row r="12807" customFormat="1" x14ac:dyDescent="0.25"/>
    <row r="12808" customFormat="1" x14ac:dyDescent="0.25"/>
    <row r="12809" customFormat="1" x14ac:dyDescent="0.25"/>
    <row r="12810" customFormat="1" x14ac:dyDescent="0.25"/>
    <row r="12811" customFormat="1" x14ac:dyDescent="0.25"/>
    <row r="12812" customFormat="1" x14ac:dyDescent="0.25"/>
    <row r="12813" customFormat="1" x14ac:dyDescent="0.25"/>
    <row r="12814" customFormat="1" x14ac:dyDescent="0.25"/>
    <row r="12815" customFormat="1" x14ac:dyDescent="0.25"/>
    <row r="12816" customFormat="1" x14ac:dyDescent="0.25"/>
    <row r="12817" customFormat="1" x14ac:dyDescent="0.25"/>
    <row r="12818" customFormat="1" x14ac:dyDescent="0.25"/>
    <row r="12819" customFormat="1" x14ac:dyDescent="0.25"/>
    <row r="12820" customFormat="1" x14ac:dyDescent="0.25"/>
    <row r="12821" customFormat="1" x14ac:dyDescent="0.25"/>
    <row r="12822" customFormat="1" x14ac:dyDescent="0.25"/>
    <row r="12823" customFormat="1" x14ac:dyDescent="0.25"/>
    <row r="12824" customFormat="1" x14ac:dyDescent="0.25"/>
    <row r="12825" customFormat="1" x14ac:dyDescent="0.25"/>
    <row r="12826" customFormat="1" x14ac:dyDescent="0.25"/>
    <row r="12827" customFormat="1" x14ac:dyDescent="0.25"/>
    <row r="12828" customFormat="1" x14ac:dyDescent="0.25"/>
    <row r="12829" customFormat="1" x14ac:dyDescent="0.25"/>
    <row r="12830" customFormat="1" x14ac:dyDescent="0.25"/>
    <row r="12831" customFormat="1" x14ac:dyDescent="0.25"/>
    <row r="12832" customFormat="1" x14ac:dyDescent="0.25"/>
    <row r="12833" customFormat="1" x14ac:dyDescent="0.25"/>
    <row r="12834" customFormat="1" x14ac:dyDescent="0.25"/>
    <row r="12835" customFormat="1" x14ac:dyDescent="0.25"/>
    <row r="12836" customFormat="1" x14ac:dyDescent="0.25"/>
    <row r="12837" customFormat="1" x14ac:dyDescent="0.25"/>
    <row r="12838" customFormat="1" x14ac:dyDescent="0.25"/>
    <row r="12839" customFormat="1" x14ac:dyDescent="0.25"/>
    <row r="12840" customFormat="1" x14ac:dyDescent="0.25"/>
    <row r="12841" customFormat="1" x14ac:dyDescent="0.25"/>
    <row r="12842" customFormat="1" x14ac:dyDescent="0.25"/>
    <row r="12843" customFormat="1" x14ac:dyDescent="0.25"/>
    <row r="12844" customFormat="1" x14ac:dyDescent="0.25"/>
    <row r="12845" customFormat="1" x14ac:dyDescent="0.25"/>
    <row r="12846" customFormat="1" x14ac:dyDescent="0.25"/>
    <row r="12847" customFormat="1" x14ac:dyDescent="0.25"/>
    <row r="12848" customFormat="1" x14ac:dyDescent="0.25"/>
    <row r="12849" customFormat="1" x14ac:dyDescent="0.25"/>
    <row r="12850" customFormat="1" x14ac:dyDescent="0.25"/>
    <row r="12851" customFormat="1" x14ac:dyDescent="0.25"/>
    <row r="12852" customFormat="1" x14ac:dyDescent="0.25"/>
    <row r="12853" customFormat="1" x14ac:dyDescent="0.25"/>
    <row r="12854" customFormat="1" x14ac:dyDescent="0.25"/>
    <row r="12855" customFormat="1" x14ac:dyDescent="0.25"/>
    <row r="12856" customFormat="1" x14ac:dyDescent="0.25"/>
    <row r="12857" customFormat="1" x14ac:dyDescent="0.25"/>
    <row r="12858" customFormat="1" x14ac:dyDescent="0.25"/>
    <row r="12859" customFormat="1" x14ac:dyDescent="0.25"/>
    <row r="12860" customFormat="1" x14ac:dyDescent="0.25"/>
    <row r="12861" customFormat="1" x14ac:dyDescent="0.25"/>
    <row r="12862" customFormat="1" x14ac:dyDescent="0.25"/>
    <row r="12863" customFormat="1" x14ac:dyDescent="0.25"/>
    <row r="12864" customFormat="1" x14ac:dyDescent="0.25"/>
    <row r="12865" customFormat="1" x14ac:dyDescent="0.25"/>
    <row r="12866" customFormat="1" x14ac:dyDescent="0.25"/>
    <row r="12867" customFormat="1" x14ac:dyDescent="0.25"/>
    <row r="12868" customFormat="1" x14ac:dyDescent="0.25"/>
    <row r="12869" customFormat="1" x14ac:dyDescent="0.25"/>
    <row r="12870" customFormat="1" x14ac:dyDescent="0.25"/>
    <row r="12871" customFormat="1" x14ac:dyDescent="0.25"/>
    <row r="12872" customFormat="1" x14ac:dyDescent="0.25"/>
    <row r="12873" customFormat="1" x14ac:dyDescent="0.25"/>
    <row r="12874" customFormat="1" x14ac:dyDescent="0.25"/>
    <row r="12875" customFormat="1" x14ac:dyDescent="0.25"/>
    <row r="12876" customFormat="1" x14ac:dyDescent="0.25"/>
    <row r="12877" customFormat="1" x14ac:dyDescent="0.25"/>
    <row r="12878" customFormat="1" x14ac:dyDescent="0.25"/>
    <row r="12879" customFormat="1" x14ac:dyDescent="0.25"/>
    <row r="12880" customFormat="1" x14ac:dyDescent="0.25"/>
    <row r="12881" customFormat="1" x14ac:dyDescent="0.25"/>
    <row r="12882" customFormat="1" x14ac:dyDescent="0.25"/>
    <row r="12883" customFormat="1" x14ac:dyDescent="0.25"/>
    <row r="12884" customFormat="1" x14ac:dyDescent="0.25"/>
    <row r="12885" customFormat="1" x14ac:dyDescent="0.25"/>
    <row r="12886" customFormat="1" x14ac:dyDescent="0.25"/>
    <row r="12887" customFormat="1" x14ac:dyDescent="0.25"/>
    <row r="12888" customFormat="1" x14ac:dyDescent="0.25"/>
    <row r="12889" customFormat="1" x14ac:dyDescent="0.25"/>
    <row r="12890" customFormat="1" x14ac:dyDescent="0.25"/>
    <row r="12891" customFormat="1" x14ac:dyDescent="0.25"/>
    <row r="12892" customFormat="1" x14ac:dyDescent="0.25"/>
    <row r="12893" customFormat="1" x14ac:dyDescent="0.25"/>
    <row r="12894" customFormat="1" x14ac:dyDescent="0.25"/>
    <row r="12895" customFormat="1" x14ac:dyDescent="0.25"/>
    <row r="12896" customFormat="1" x14ac:dyDescent="0.25"/>
    <row r="12897" customFormat="1" x14ac:dyDescent="0.25"/>
    <row r="12898" customFormat="1" x14ac:dyDescent="0.25"/>
    <row r="12899" customFormat="1" x14ac:dyDescent="0.25"/>
    <row r="12900" customFormat="1" x14ac:dyDescent="0.25"/>
    <row r="12901" customFormat="1" x14ac:dyDescent="0.25"/>
    <row r="12902" customFormat="1" x14ac:dyDescent="0.25"/>
    <row r="12903" customFormat="1" x14ac:dyDescent="0.25"/>
    <row r="12904" customFormat="1" x14ac:dyDescent="0.25"/>
    <row r="12905" customFormat="1" x14ac:dyDescent="0.25"/>
    <row r="12906" customFormat="1" x14ac:dyDescent="0.25"/>
    <row r="12907" customFormat="1" x14ac:dyDescent="0.25"/>
    <row r="12908" customFormat="1" x14ac:dyDescent="0.25"/>
    <row r="12909" customFormat="1" x14ac:dyDescent="0.25"/>
    <row r="12910" customFormat="1" x14ac:dyDescent="0.25"/>
    <row r="12911" customFormat="1" x14ac:dyDescent="0.25"/>
    <row r="12912" customFormat="1" x14ac:dyDescent="0.25"/>
    <row r="12913" customFormat="1" x14ac:dyDescent="0.25"/>
    <row r="12914" customFormat="1" x14ac:dyDescent="0.25"/>
    <row r="12915" customFormat="1" x14ac:dyDescent="0.25"/>
    <row r="12916" customFormat="1" x14ac:dyDescent="0.25"/>
    <row r="12917" customFormat="1" x14ac:dyDescent="0.25"/>
    <row r="12918" customFormat="1" x14ac:dyDescent="0.25"/>
    <row r="12919" customFormat="1" x14ac:dyDescent="0.25"/>
    <row r="12920" customFormat="1" x14ac:dyDescent="0.25"/>
    <row r="12921" customFormat="1" x14ac:dyDescent="0.25"/>
    <row r="12922" customFormat="1" x14ac:dyDescent="0.25"/>
    <row r="12923" customFormat="1" x14ac:dyDescent="0.25"/>
    <row r="12924" customFormat="1" x14ac:dyDescent="0.25"/>
    <row r="12925" customFormat="1" x14ac:dyDescent="0.25"/>
    <row r="12926" customFormat="1" x14ac:dyDescent="0.25"/>
    <row r="12927" customFormat="1" x14ac:dyDescent="0.25"/>
    <row r="12928" customFormat="1" x14ac:dyDescent="0.25"/>
    <row r="12929" customFormat="1" x14ac:dyDescent="0.25"/>
    <row r="12930" customFormat="1" x14ac:dyDescent="0.25"/>
    <row r="12931" customFormat="1" x14ac:dyDescent="0.25"/>
    <row r="12932" customFormat="1" x14ac:dyDescent="0.25"/>
    <row r="12933" customFormat="1" x14ac:dyDescent="0.25"/>
    <row r="12934" customFormat="1" x14ac:dyDescent="0.25"/>
    <row r="12935" customFormat="1" x14ac:dyDescent="0.25"/>
    <row r="12936" customFormat="1" x14ac:dyDescent="0.25"/>
    <row r="12937" customFormat="1" x14ac:dyDescent="0.25"/>
    <row r="12938" customFormat="1" x14ac:dyDescent="0.25"/>
    <row r="12939" customFormat="1" x14ac:dyDescent="0.25"/>
    <row r="12940" customFormat="1" x14ac:dyDescent="0.25"/>
    <row r="12941" customFormat="1" x14ac:dyDescent="0.25"/>
    <row r="12942" customFormat="1" x14ac:dyDescent="0.25"/>
    <row r="12943" customFormat="1" x14ac:dyDescent="0.25"/>
    <row r="12944" customFormat="1" x14ac:dyDescent="0.25"/>
    <row r="12945" customFormat="1" x14ac:dyDescent="0.25"/>
    <row r="12946" customFormat="1" x14ac:dyDescent="0.25"/>
    <row r="12947" customFormat="1" x14ac:dyDescent="0.25"/>
    <row r="12948" customFormat="1" x14ac:dyDescent="0.25"/>
    <row r="12949" customFormat="1" x14ac:dyDescent="0.25"/>
    <row r="12950" customFormat="1" x14ac:dyDescent="0.25"/>
    <row r="12951" customFormat="1" x14ac:dyDescent="0.25"/>
    <row r="12952" customFormat="1" x14ac:dyDescent="0.25"/>
    <row r="12953" customFormat="1" x14ac:dyDescent="0.25"/>
    <row r="12954" customFormat="1" x14ac:dyDescent="0.25"/>
    <row r="12955" customFormat="1" x14ac:dyDescent="0.25"/>
    <row r="12956" customFormat="1" x14ac:dyDescent="0.25"/>
    <row r="12957" customFormat="1" x14ac:dyDescent="0.25"/>
    <row r="12958" customFormat="1" x14ac:dyDescent="0.25"/>
    <row r="12959" customFormat="1" x14ac:dyDescent="0.25"/>
    <row r="12960" customFormat="1" x14ac:dyDescent="0.25"/>
    <row r="12961" customFormat="1" x14ac:dyDescent="0.25"/>
    <row r="12962" customFormat="1" x14ac:dyDescent="0.25"/>
    <row r="12963" customFormat="1" x14ac:dyDescent="0.25"/>
    <row r="12964" customFormat="1" x14ac:dyDescent="0.25"/>
    <row r="12965" customFormat="1" x14ac:dyDescent="0.25"/>
    <row r="12966" customFormat="1" x14ac:dyDescent="0.25"/>
    <row r="12967" customFormat="1" x14ac:dyDescent="0.25"/>
    <row r="12968" customFormat="1" x14ac:dyDescent="0.25"/>
    <row r="12969" customFormat="1" x14ac:dyDescent="0.25"/>
    <row r="12970" customFormat="1" x14ac:dyDescent="0.25"/>
    <row r="12971" customFormat="1" x14ac:dyDescent="0.25"/>
    <row r="12972" customFormat="1" x14ac:dyDescent="0.25"/>
    <row r="12973" customFormat="1" x14ac:dyDescent="0.25"/>
    <row r="12974" customFormat="1" x14ac:dyDescent="0.25"/>
    <row r="12975" customFormat="1" x14ac:dyDescent="0.25"/>
    <row r="12976" customFormat="1" x14ac:dyDescent="0.25"/>
    <row r="12977" customFormat="1" x14ac:dyDescent="0.25"/>
    <row r="12978" customFormat="1" x14ac:dyDescent="0.25"/>
    <row r="12979" customFormat="1" x14ac:dyDescent="0.25"/>
    <row r="12980" customFormat="1" x14ac:dyDescent="0.25"/>
    <row r="12981" customFormat="1" x14ac:dyDescent="0.25"/>
    <row r="12982" customFormat="1" x14ac:dyDescent="0.25"/>
    <row r="12983" customFormat="1" x14ac:dyDescent="0.25"/>
    <row r="12984" customFormat="1" x14ac:dyDescent="0.25"/>
    <row r="12985" customFormat="1" x14ac:dyDescent="0.25"/>
    <row r="12986" customFormat="1" x14ac:dyDescent="0.25"/>
    <row r="12987" customFormat="1" x14ac:dyDescent="0.25"/>
    <row r="12988" customFormat="1" x14ac:dyDescent="0.25"/>
    <row r="12989" customFormat="1" x14ac:dyDescent="0.25"/>
    <row r="12990" customFormat="1" x14ac:dyDescent="0.25"/>
    <row r="12991" customFormat="1" x14ac:dyDescent="0.25"/>
    <row r="12992" customFormat="1" x14ac:dyDescent="0.25"/>
    <row r="12993" customFormat="1" x14ac:dyDescent="0.25"/>
    <row r="12994" customFormat="1" x14ac:dyDescent="0.25"/>
    <row r="12995" customFormat="1" x14ac:dyDescent="0.25"/>
    <row r="12996" customFormat="1" x14ac:dyDescent="0.25"/>
    <row r="12997" customFormat="1" x14ac:dyDescent="0.25"/>
    <row r="12998" customFormat="1" x14ac:dyDescent="0.25"/>
    <row r="12999" customFormat="1" x14ac:dyDescent="0.25"/>
    <row r="13000" customFormat="1" x14ac:dyDescent="0.25"/>
    <row r="13001" customFormat="1" x14ac:dyDescent="0.25"/>
    <row r="13002" customFormat="1" x14ac:dyDescent="0.25"/>
    <row r="13003" customFormat="1" x14ac:dyDescent="0.25"/>
    <row r="13004" customFormat="1" x14ac:dyDescent="0.25"/>
    <row r="13005" customFormat="1" x14ac:dyDescent="0.25"/>
    <row r="13006" customFormat="1" x14ac:dyDescent="0.25"/>
    <row r="13007" customFormat="1" x14ac:dyDescent="0.25"/>
    <row r="13008" customFormat="1" x14ac:dyDescent="0.25"/>
    <row r="13009" customFormat="1" x14ac:dyDescent="0.25"/>
    <row r="13010" customFormat="1" x14ac:dyDescent="0.25"/>
    <row r="13011" customFormat="1" x14ac:dyDescent="0.25"/>
    <row r="13012" customFormat="1" x14ac:dyDescent="0.25"/>
    <row r="13013" customFormat="1" x14ac:dyDescent="0.25"/>
    <row r="13014" customFormat="1" x14ac:dyDescent="0.25"/>
    <row r="13015" customFormat="1" x14ac:dyDescent="0.25"/>
    <row r="13016" customFormat="1" x14ac:dyDescent="0.25"/>
    <row r="13017" customFormat="1" x14ac:dyDescent="0.25"/>
    <row r="13018" customFormat="1" x14ac:dyDescent="0.25"/>
    <row r="13019" customFormat="1" x14ac:dyDescent="0.25"/>
    <row r="13020" customFormat="1" x14ac:dyDescent="0.25"/>
    <row r="13021" customFormat="1" x14ac:dyDescent="0.25"/>
    <row r="13022" customFormat="1" x14ac:dyDescent="0.25"/>
    <row r="13023" customFormat="1" x14ac:dyDescent="0.25"/>
    <row r="13024" customFormat="1" x14ac:dyDescent="0.25"/>
    <row r="13025" customFormat="1" x14ac:dyDescent="0.25"/>
    <row r="13026" customFormat="1" x14ac:dyDescent="0.25"/>
    <row r="13027" customFormat="1" x14ac:dyDescent="0.25"/>
    <row r="13028" customFormat="1" x14ac:dyDescent="0.25"/>
    <row r="13029" customFormat="1" x14ac:dyDescent="0.25"/>
    <row r="13030" customFormat="1" x14ac:dyDescent="0.25"/>
    <row r="13031" customFormat="1" x14ac:dyDescent="0.25"/>
    <row r="13032" customFormat="1" x14ac:dyDescent="0.25"/>
    <row r="13033" customFormat="1" x14ac:dyDescent="0.25"/>
    <row r="13034" customFormat="1" x14ac:dyDescent="0.25"/>
    <row r="13035" customFormat="1" x14ac:dyDescent="0.25"/>
    <row r="13036" customFormat="1" x14ac:dyDescent="0.25"/>
    <row r="13037" customFormat="1" x14ac:dyDescent="0.25"/>
    <row r="13038" customFormat="1" x14ac:dyDescent="0.25"/>
    <row r="13039" customFormat="1" x14ac:dyDescent="0.25"/>
    <row r="13040" customFormat="1" x14ac:dyDescent="0.25"/>
    <row r="13041" customFormat="1" x14ac:dyDescent="0.25"/>
    <row r="13042" customFormat="1" x14ac:dyDescent="0.25"/>
    <row r="13043" customFormat="1" x14ac:dyDescent="0.25"/>
    <row r="13044" customFormat="1" x14ac:dyDescent="0.25"/>
    <row r="13045" customFormat="1" x14ac:dyDescent="0.25"/>
    <row r="13046" customFormat="1" x14ac:dyDescent="0.25"/>
    <row r="13047" customFormat="1" x14ac:dyDescent="0.25"/>
    <row r="13048" customFormat="1" x14ac:dyDescent="0.25"/>
    <row r="13049" customFormat="1" x14ac:dyDescent="0.25"/>
    <row r="13050" customFormat="1" x14ac:dyDescent="0.25"/>
    <row r="13051" customFormat="1" x14ac:dyDescent="0.25"/>
    <row r="13052" customFormat="1" x14ac:dyDescent="0.25"/>
    <row r="13053" customFormat="1" x14ac:dyDescent="0.25"/>
    <row r="13054" customFormat="1" x14ac:dyDescent="0.25"/>
    <row r="13055" customFormat="1" x14ac:dyDescent="0.25"/>
    <row r="13056" customFormat="1" x14ac:dyDescent="0.25"/>
    <row r="13057" customFormat="1" x14ac:dyDescent="0.25"/>
    <row r="13058" customFormat="1" x14ac:dyDescent="0.25"/>
    <row r="13059" customFormat="1" x14ac:dyDescent="0.25"/>
    <row r="13060" customFormat="1" x14ac:dyDescent="0.25"/>
    <row r="13061" customFormat="1" x14ac:dyDescent="0.25"/>
    <row r="13062" customFormat="1" x14ac:dyDescent="0.25"/>
    <row r="13063" customFormat="1" x14ac:dyDescent="0.25"/>
    <row r="13064" customFormat="1" x14ac:dyDescent="0.25"/>
    <row r="13065" customFormat="1" x14ac:dyDescent="0.25"/>
    <row r="13066" customFormat="1" x14ac:dyDescent="0.25"/>
    <row r="13067" customFormat="1" x14ac:dyDescent="0.25"/>
    <row r="13068" customFormat="1" x14ac:dyDescent="0.25"/>
    <row r="13069" customFormat="1" x14ac:dyDescent="0.25"/>
    <row r="13070" customFormat="1" x14ac:dyDescent="0.25"/>
    <row r="13071" customFormat="1" x14ac:dyDescent="0.25"/>
    <row r="13072" customFormat="1" x14ac:dyDescent="0.25"/>
    <row r="13073" customFormat="1" x14ac:dyDescent="0.25"/>
    <row r="13074" customFormat="1" x14ac:dyDescent="0.25"/>
    <row r="13075" customFormat="1" x14ac:dyDescent="0.25"/>
    <row r="13076" customFormat="1" x14ac:dyDescent="0.25"/>
    <row r="13077" customFormat="1" x14ac:dyDescent="0.25"/>
    <row r="13078" customFormat="1" x14ac:dyDescent="0.25"/>
    <row r="13079" customFormat="1" x14ac:dyDescent="0.25"/>
    <row r="13080" customFormat="1" x14ac:dyDescent="0.25"/>
    <row r="13081" customFormat="1" x14ac:dyDescent="0.25"/>
    <row r="13082" customFormat="1" x14ac:dyDescent="0.25"/>
    <row r="13083" customFormat="1" x14ac:dyDescent="0.25"/>
    <row r="13084" customFormat="1" x14ac:dyDescent="0.25"/>
    <row r="13085" customFormat="1" x14ac:dyDescent="0.25"/>
    <row r="13086" customFormat="1" x14ac:dyDescent="0.25"/>
    <row r="13087" customFormat="1" x14ac:dyDescent="0.25"/>
    <row r="13088" customFormat="1" x14ac:dyDescent="0.25"/>
    <row r="13089" customFormat="1" x14ac:dyDescent="0.25"/>
    <row r="13090" customFormat="1" x14ac:dyDescent="0.25"/>
    <row r="13091" customFormat="1" x14ac:dyDescent="0.25"/>
    <row r="13092" customFormat="1" x14ac:dyDescent="0.25"/>
    <row r="13093" customFormat="1" x14ac:dyDescent="0.25"/>
    <row r="13094" customFormat="1" x14ac:dyDescent="0.25"/>
    <row r="13095" customFormat="1" x14ac:dyDescent="0.25"/>
    <row r="13096" customFormat="1" x14ac:dyDescent="0.25"/>
    <row r="13097" customFormat="1" x14ac:dyDescent="0.25"/>
    <row r="13098" customFormat="1" x14ac:dyDescent="0.25"/>
    <row r="13099" customFormat="1" x14ac:dyDescent="0.25"/>
    <row r="13100" customFormat="1" x14ac:dyDescent="0.25"/>
    <row r="13101" customFormat="1" x14ac:dyDescent="0.25"/>
    <row r="13102" customFormat="1" x14ac:dyDescent="0.25"/>
    <row r="13103" customFormat="1" x14ac:dyDescent="0.25"/>
    <row r="13104" customFormat="1" x14ac:dyDescent="0.25"/>
    <row r="13105" customFormat="1" x14ac:dyDescent="0.25"/>
    <row r="13106" customFormat="1" x14ac:dyDescent="0.25"/>
    <row r="13107" customFormat="1" x14ac:dyDescent="0.25"/>
    <row r="13108" customFormat="1" x14ac:dyDescent="0.25"/>
    <row r="13109" customFormat="1" x14ac:dyDescent="0.25"/>
    <row r="13110" customFormat="1" x14ac:dyDescent="0.25"/>
    <row r="13111" customFormat="1" x14ac:dyDescent="0.25"/>
    <row r="13112" customFormat="1" x14ac:dyDescent="0.25"/>
    <row r="13113" customFormat="1" x14ac:dyDescent="0.25"/>
    <row r="13114" customFormat="1" x14ac:dyDescent="0.25"/>
    <row r="13115" customFormat="1" x14ac:dyDescent="0.25"/>
    <row r="13116" customFormat="1" x14ac:dyDescent="0.25"/>
    <row r="13117" customFormat="1" x14ac:dyDescent="0.25"/>
    <row r="13118" customFormat="1" x14ac:dyDescent="0.25"/>
    <row r="13119" customFormat="1" x14ac:dyDescent="0.25"/>
    <row r="13120" customFormat="1" x14ac:dyDescent="0.25"/>
    <row r="13121" customFormat="1" x14ac:dyDescent="0.25"/>
    <row r="13122" customFormat="1" x14ac:dyDescent="0.25"/>
    <row r="13123" customFormat="1" x14ac:dyDescent="0.25"/>
    <row r="13124" customFormat="1" x14ac:dyDescent="0.25"/>
    <row r="13125" customFormat="1" x14ac:dyDescent="0.25"/>
    <row r="13126" customFormat="1" x14ac:dyDescent="0.25"/>
    <row r="13127" customFormat="1" x14ac:dyDescent="0.25"/>
    <row r="13128" customFormat="1" x14ac:dyDescent="0.25"/>
    <row r="13129" customFormat="1" x14ac:dyDescent="0.25"/>
    <row r="13130" customFormat="1" x14ac:dyDescent="0.25"/>
    <row r="13131" customFormat="1" x14ac:dyDescent="0.25"/>
    <row r="13132" customFormat="1" x14ac:dyDescent="0.25"/>
    <row r="13133" customFormat="1" x14ac:dyDescent="0.25"/>
    <row r="13134" customFormat="1" x14ac:dyDescent="0.25"/>
    <row r="13135" customFormat="1" x14ac:dyDescent="0.25"/>
    <row r="13136" customFormat="1" x14ac:dyDescent="0.25"/>
    <row r="13137" customFormat="1" x14ac:dyDescent="0.25"/>
    <row r="13138" customFormat="1" x14ac:dyDescent="0.25"/>
    <row r="13139" customFormat="1" x14ac:dyDescent="0.25"/>
    <row r="13140" customFormat="1" x14ac:dyDescent="0.25"/>
    <row r="13141" customFormat="1" x14ac:dyDescent="0.25"/>
    <row r="13142" customFormat="1" x14ac:dyDescent="0.25"/>
    <row r="13143" customFormat="1" x14ac:dyDescent="0.25"/>
    <row r="13144" customFormat="1" x14ac:dyDescent="0.25"/>
    <row r="13145" customFormat="1" x14ac:dyDescent="0.25"/>
    <row r="13146" customFormat="1" x14ac:dyDescent="0.25"/>
    <row r="13147" customFormat="1" x14ac:dyDescent="0.25"/>
    <row r="13148" customFormat="1" x14ac:dyDescent="0.25"/>
    <row r="13149" customFormat="1" x14ac:dyDescent="0.25"/>
    <row r="13150" customFormat="1" x14ac:dyDescent="0.25"/>
    <row r="13151" customFormat="1" x14ac:dyDescent="0.25"/>
    <row r="13152" customFormat="1" x14ac:dyDescent="0.25"/>
    <row r="13153" customFormat="1" x14ac:dyDescent="0.25"/>
    <row r="13154" customFormat="1" x14ac:dyDescent="0.25"/>
    <row r="13155" customFormat="1" x14ac:dyDescent="0.25"/>
    <row r="13156" customFormat="1" x14ac:dyDescent="0.25"/>
    <row r="13157" customFormat="1" x14ac:dyDescent="0.25"/>
    <row r="13158" customFormat="1" x14ac:dyDescent="0.25"/>
    <row r="13159" customFormat="1" x14ac:dyDescent="0.25"/>
    <row r="13160" customFormat="1" x14ac:dyDescent="0.25"/>
    <row r="13161" customFormat="1" x14ac:dyDescent="0.25"/>
    <row r="13162" customFormat="1" x14ac:dyDescent="0.25"/>
    <row r="13163" customFormat="1" x14ac:dyDescent="0.25"/>
    <row r="13164" customFormat="1" x14ac:dyDescent="0.25"/>
    <row r="13165" customFormat="1" x14ac:dyDescent="0.25"/>
    <row r="13166" customFormat="1" x14ac:dyDescent="0.25"/>
    <row r="13167" customFormat="1" x14ac:dyDescent="0.25"/>
    <row r="13168" customFormat="1" x14ac:dyDescent="0.25"/>
    <row r="13169" customFormat="1" x14ac:dyDescent="0.25"/>
    <row r="13170" customFormat="1" x14ac:dyDescent="0.25"/>
    <row r="13171" customFormat="1" x14ac:dyDescent="0.25"/>
    <row r="13172" customFormat="1" x14ac:dyDescent="0.25"/>
    <row r="13173" customFormat="1" x14ac:dyDescent="0.25"/>
    <row r="13174" customFormat="1" x14ac:dyDescent="0.25"/>
    <row r="13175" customFormat="1" x14ac:dyDescent="0.25"/>
    <row r="13176" customFormat="1" x14ac:dyDescent="0.25"/>
    <row r="13177" customFormat="1" x14ac:dyDescent="0.25"/>
    <row r="13178" customFormat="1" x14ac:dyDescent="0.25"/>
    <row r="13179" customFormat="1" x14ac:dyDescent="0.25"/>
    <row r="13180" customFormat="1" x14ac:dyDescent="0.25"/>
    <row r="13181" customFormat="1" x14ac:dyDescent="0.25"/>
    <row r="13182" customFormat="1" x14ac:dyDescent="0.25"/>
    <row r="13183" customFormat="1" x14ac:dyDescent="0.25"/>
    <row r="13184" customFormat="1" x14ac:dyDescent="0.25"/>
    <row r="13185" customFormat="1" x14ac:dyDescent="0.25"/>
    <row r="13186" customFormat="1" x14ac:dyDescent="0.25"/>
    <row r="13187" customFormat="1" x14ac:dyDescent="0.25"/>
    <row r="13188" customFormat="1" x14ac:dyDescent="0.25"/>
    <row r="13189" customFormat="1" x14ac:dyDescent="0.25"/>
    <row r="13190" customFormat="1" x14ac:dyDescent="0.25"/>
    <row r="13191" customFormat="1" x14ac:dyDescent="0.25"/>
    <row r="13192" customFormat="1" x14ac:dyDescent="0.25"/>
    <row r="13193" customFormat="1" x14ac:dyDescent="0.25"/>
    <row r="13194" customFormat="1" x14ac:dyDescent="0.25"/>
    <row r="13195" customFormat="1" x14ac:dyDescent="0.25"/>
    <row r="13196" customFormat="1" x14ac:dyDescent="0.25"/>
    <row r="13197" customFormat="1" x14ac:dyDescent="0.25"/>
    <row r="13198" customFormat="1" x14ac:dyDescent="0.25"/>
    <row r="13199" customFormat="1" x14ac:dyDescent="0.25"/>
    <row r="13200" customFormat="1" x14ac:dyDescent="0.25"/>
    <row r="13201" customFormat="1" x14ac:dyDescent="0.25"/>
    <row r="13202" customFormat="1" x14ac:dyDescent="0.25"/>
    <row r="13203" customFormat="1" x14ac:dyDescent="0.25"/>
    <row r="13204" customFormat="1" x14ac:dyDescent="0.25"/>
    <row r="13205" customFormat="1" x14ac:dyDescent="0.25"/>
    <row r="13206" customFormat="1" x14ac:dyDescent="0.25"/>
    <row r="13207" customFormat="1" x14ac:dyDescent="0.25"/>
    <row r="13208" customFormat="1" x14ac:dyDescent="0.25"/>
    <row r="13209" customFormat="1" x14ac:dyDescent="0.25"/>
    <row r="13210" customFormat="1" x14ac:dyDescent="0.25"/>
    <row r="13211" customFormat="1" x14ac:dyDescent="0.25"/>
    <row r="13212" customFormat="1" x14ac:dyDescent="0.25"/>
    <row r="13213" customFormat="1" x14ac:dyDescent="0.25"/>
    <row r="13214" customFormat="1" x14ac:dyDescent="0.25"/>
    <row r="13215" customFormat="1" x14ac:dyDescent="0.25"/>
    <row r="13216" customFormat="1" x14ac:dyDescent="0.25"/>
    <row r="13217" customFormat="1" x14ac:dyDescent="0.25"/>
    <row r="13218" customFormat="1" x14ac:dyDescent="0.25"/>
    <row r="13219" customFormat="1" x14ac:dyDescent="0.25"/>
    <row r="13220" customFormat="1" x14ac:dyDescent="0.25"/>
    <row r="13221" customFormat="1" x14ac:dyDescent="0.25"/>
    <row r="13222" customFormat="1" x14ac:dyDescent="0.25"/>
    <row r="13223" customFormat="1" x14ac:dyDescent="0.25"/>
    <row r="13224" customFormat="1" x14ac:dyDescent="0.25"/>
    <row r="13225" customFormat="1" x14ac:dyDescent="0.25"/>
    <row r="13226" customFormat="1" x14ac:dyDescent="0.25"/>
    <row r="13227" customFormat="1" x14ac:dyDescent="0.25"/>
    <row r="13228" customFormat="1" x14ac:dyDescent="0.25"/>
    <row r="13229" customFormat="1" x14ac:dyDescent="0.25"/>
    <row r="13230" customFormat="1" x14ac:dyDescent="0.25"/>
    <row r="13231" customFormat="1" x14ac:dyDescent="0.25"/>
    <row r="13232" customFormat="1" x14ac:dyDescent="0.25"/>
    <row r="13233" customFormat="1" x14ac:dyDescent="0.25"/>
    <row r="13234" customFormat="1" x14ac:dyDescent="0.25"/>
    <row r="13235" customFormat="1" x14ac:dyDescent="0.25"/>
    <row r="13236" customFormat="1" x14ac:dyDescent="0.25"/>
    <row r="13237" customFormat="1" x14ac:dyDescent="0.25"/>
    <row r="13238" customFormat="1" x14ac:dyDescent="0.25"/>
    <row r="13239" customFormat="1" x14ac:dyDescent="0.25"/>
    <row r="13240" customFormat="1" x14ac:dyDescent="0.25"/>
    <row r="13241" customFormat="1" x14ac:dyDescent="0.25"/>
    <row r="13242" customFormat="1" x14ac:dyDescent="0.25"/>
    <row r="13243" customFormat="1" x14ac:dyDescent="0.25"/>
    <row r="13244" customFormat="1" x14ac:dyDescent="0.25"/>
    <row r="13245" customFormat="1" x14ac:dyDescent="0.25"/>
    <row r="13246" customFormat="1" x14ac:dyDescent="0.25"/>
    <row r="13247" customFormat="1" x14ac:dyDescent="0.25"/>
    <row r="13248" customFormat="1" x14ac:dyDescent="0.25"/>
    <row r="13249" customFormat="1" x14ac:dyDescent="0.25"/>
    <row r="13250" customFormat="1" x14ac:dyDescent="0.25"/>
    <row r="13251" customFormat="1" x14ac:dyDescent="0.25"/>
    <row r="13252" customFormat="1" x14ac:dyDescent="0.25"/>
    <row r="13253" customFormat="1" x14ac:dyDescent="0.25"/>
    <row r="13254" customFormat="1" x14ac:dyDescent="0.25"/>
    <row r="13255" customFormat="1" x14ac:dyDescent="0.25"/>
    <row r="13256" customFormat="1" x14ac:dyDescent="0.25"/>
    <row r="13257" customFormat="1" x14ac:dyDescent="0.25"/>
    <row r="13258" customFormat="1" x14ac:dyDescent="0.25"/>
    <row r="13259" customFormat="1" x14ac:dyDescent="0.25"/>
    <row r="13260" customFormat="1" x14ac:dyDescent="0.25"/>
    <row r="13261" customFormat="1" x14ac:dyDescent="0.25"/>
    <row r="13262" customFormat="1" x14ac:dyDescent="0.25"/>
    <row r="13263" customFormat="1" x14ac:dyDescent="0.25"/>
    <row r="13264" customFormat="1" x14ac:dyDescent="0.25"/>
    <row r="13265" customFormat="1" x14ac:dyDescent="0.25"/>
    <row r="13266" customFormat="1" x14ac:dyDescent="0.25"/>
    <row r="13267" customFormat="1" x14ac:dyDescent="0.25"/>
    <row r="13268" customFormat="1" x14ac:dyDescent="0.25"/>
    <row r="13269" customFormat="1" x14ac:dyDescent="0.25"/>
    <row r="13270" customFormat="1" x14ac:dyDescent="0.25"/>
    <row r="13271" customFormat="1" x14ac:dyDescent="0.25"/>
    <row r="13272" customFormat="1" x14ac:dyDescent="0.25"/>
    <row r="13273" customFormat="1" x14ac:dyDescent="0.25"/>
    <row r="13274" customFormat="1" x14ac:dyDescent="0.25"/>
    <row r="13275" customFormat="1" x14ac:dyDescent="0.25"/>
    <row r="13276" customFormat="1" x14ac:dyDescent="0.25"/>
    <row r="13277" customFormat="1" x14ac:dyDescent="0.25"/>
    <row r="13278" customFormat="1" x14ac:dyDescent="0.25"/>
    <row r="13279" customFormat="1" x14ac:dyDescent="0.25"/>
    <row r="13280" customFormat="1" x14ac:dyDescent="0.25"/>
    <row r="13281" customFormat="1" x14ac:dyDescent="0.25"/>
    <row r="13282" customFormat="1" x14ac:dyDescent="0.25"/>
    <row r="13283" customFormat="1" x14ac:dyDescent="0.25"/>
    <row r="13284" customFormat="1" x14ac:dyDescent="0.25"/>
    <row r="13285" customFormat="1" x14ac:dyDescent="0.25"/>
    <row r="13286" customFormat="1" x14ac:dyDescent="0.25"/>
    <row r="13287" customFormat="1" x14ac:dyDescent="0.25"/>
    <row r="13288" customFormat="1" x14ac:dyDescent="0.25"/>
    <row r="13289" customFormat="1" x14ac:dyDescent="0.25"/>
    <row r="13290" customFormat="1" x14ac:dyDescent="0.25"/>
    <row r="13291" customFormat="1" x14ac:dyDescent="0.25"/>
    <row r="13292" customFormat="1" x14ac:dyDescent="0.25"/>
    <row r="13293" customFormat="1" x14ac:dyDescent="0.25"/>
    <row r="13294" customFormat="1" x14ac:dyDescent="0.25"/>
    <row r="13295" customFormat="1" x14ac:dyDescent="0.25"/>
    <row r="13296" customFormat="1" x14ac:dyDescent="0.25"/>
    <row r="13297" customFormat="1" x14ac:dyDescent="0.25"/>
    <row r="13298" customFormat="1" x14ac:dyDescent="0.25"/>
    <row r="13299" customFormat="1" x14ac:dyDescent="0.25"/>
    <row r="13300" customFormat="1" x14ac:dyDescent="0.25"/>
    <row r="13301" customFormat="1" x14ac:dyDescent="0.25"/>
    <row r="13302" customFormat="1" x14ac:dyDescent="0.25"/>
    <row r="13303" customFormat="1" x14ac:dyDescent="0.25"/>
    <row r="13304" customFormat="1" x14ac:dyDescent="0.25"/>
    <row r="13305" customFormat="1" x14ac:dyDescent="0.25"/>
    <row r="13306" customFormat="1" x14ac:dyDescent="0.25"/>
    <row r="13307" customFormat="1" x14ac:dyDescent="0.25"/>
    <row r="13308" customFormat="1" x14ac:dyDescent="0.25"/>
    <row r="13309" customFormat="1" x14ac:dyDescent="0.25"/>
    <row r="13310" customFormat="1" x14ac:dyDescent="0.25"/>
    <row r="13311" customFormat="1" x14ac:dyDescent="0.25"/>
    <row r="13312" customFormat="1" x14ac:dyDescent="0.25"/>
    <row r="13313" customFormat="1" x14ac:dyDescent="0.25"/>
    <row r="13314" customFormat="1" x14ac:dyDescent="0.25"/>
    <row r="13315" customFormat="1" x14ac:dyDescent="0.25"/>
    <row r="13316" customFormat="1" x14ac:dyDescent="0.25"/>
    <row r="13317" customFormat="1" x14ac:dyDescent="0.25"/>
    <row r="13318" customFormat="1" x14ac:dyDescent="0.25"/>
    <row r="13319" customFormat="1" x14ac:dyDescent="0.25"/>
    <row r="13320" customFormat="1" x14ac:dyDescent="0.25"/>
    <row r="13321" customFormat="1" x14ac:dyDescent="0.25"/>
    <row r="13322" customFormat="1" x14ac:dyDescent="0.25"/>
    <row r="13323" customFormat="1" x14ac:dyDescent="0.25"/>
    <row r="13324" customFormat="1" x14ac:dyDescent="0.25"/>
    <row r="13325" customFormat="1" x14ac:dyDescent="0.25"/>
    <row r="13326" customFormat="1" x14ac:dyDescent="0.25"/>
    <row r="13327" customFormat="1" x14ac:dyDescent="0.25"/>
    <row r="13328" customFormat="1" x14ac:dyDescent="0.25"/>
    <row r="13329" customFormat="1" x14ac:dyDescent="0.25"/>
    <row r="13330" customFormat="1" x14ac:dyDescent="0.25"/>
    <row r="13331" customFormat="1" x14ac:dyDescent="0.25"/>
    <row r="13332" customFormat="1" x14ac:dyDescent="0.25"/>
    <row r="13333" customFormat="1" x14ac:dyDescent="0.25"/>
    <row r="13334" customFormat="1" x14ac:dyDescent="0.25"/>
    <row r="13335" customFormat="1" x14ac:dyDescent="0.25"/>
    <row r="13336" customFormat="1" x14ac:dyDescent="0.25"/>
    <row r="13337" customFormat="1" x14ac:dyDescent="0.25"/>
    <row r="13338" customFormat="1" x14ac:dyDescent="0.25"/>
    <row r="13339" customFormat="1" x14ac:dyDescent="0.25"/>
    <row r="13340" customFormat="1" x14ac:dyDescent="0.25"/>
    <row r="13341" customFormat="1" x14ac:dyDescent="0.25"/>
    <row r="13342" customFormat="1" x14ac:dyDescent="0.25"/>
    <row r="13343" customFormat="1" x14ac:dyDescent="0.25"/>
    <row r="13344" customFormat="1" x14ac:dyDescent="0.25"/>
    <row r="13345" customFormat="1" x14ac:dyDescent="0.25"/>
    <row r="13346" customFormat="1" x14ac:dyDescent="0.25"/>
    <row r="13347" customFormat="1" x14ac:dyDescent="0.25"/>
    <row r="13348" customFormat="1" x14ac:dyDescent="0.25"/>
    <row r="13349" customFormat="1" x14ac:dyDescent="0.25"/>
    <row r="13350" customFormat="1" x14ac:dyDescent="0.25"/>
    <row r="13351" customFormat="1" x14ac:dyDescent="0.25"/>
    <row r="13352" customFormat="1" x14ac:dyDescent="0.25"/>
    <row r="13353" customFormat="1" x14ac:dyDescent="0.25"/>
    <row r="13354" customFormat="1" x14ac:dyDescent="0.25"/>
    <row r="13355" customFormat="1" x14ac:dyDescent="0.25"/>
    <row r="13356" customFormat="1" x14ac:dyDescent="0.25"/>
    <row r="13357" customFormat="1" x14ac:dyDescent="0.25"/>
    <row r="13358" customFormat="1" x14ac:dyDescent="0.25"/>
    <row r="13359" customFormat="1" x14ac:dyDescent="0.25"/>
    <row r="13360" customFormat="1" x14ac:dyDescent="0.25"/>
    <row r="13361" customFormat="1" x14ac:dyDescent="0.25"/>
    <row r="13362" customFormat="1" x14ac:dyDescent="0.25"/>
    <row r="13363" customFormat="1" x14ac:dyDescent="0.25"/>
    <row r="13364" customFormat="1" x14ac:dyDescent="0.25"/>
    <row r="13365" customFormat="1" x14ac:dyDescent="0.25"/>
    <row r="13366" customFormat="1" x14ac:dyDescent="0.25"/>
    <row r="13367" customFormat="1" x14ac:dyDescent="0.25"/>
    <row r="13368" customFormat="1" x14ac:dyDescent="0.25"/>
    <row r="13369" customFormat="1" x14ac:dyDescent="0.25"/>
    <row r="13370" customFormat="1" x14ac:dyDescent="0.25"/>
    <row r="13371" customFormat="1" x14ac:dyDescent="0.25"/>
    <row r="13372" customFormat="1" x14ac:dyDescent="0.25"/>
    <row r="13373" customFormat="1" x14ac:dyDescent="0.25"/>
    <row r="13374" customFormat="1" x14ac:dyDescent="0.25"/>
    <row r="13375" customFormat="1" x14ac:dyDescent="0.25"/>
    <row r="13376" customFormat="1" x14ac:dyDescent="0.25"/>
    <row r="13377" customFormat="1" x14ac:dyDescent="0.25"/>
    <row r="13378" customFormat="1" x14ac:dyDescent="0.25"/>
    <row r="13379" customFormat="1" x14ac:dyDescent="0.25"/>
    <row r="13380" customFormat="1" x14ac:dyDescent="0.25"/>
    <row r="13381" customFormat="1" x14ac:dyDescent="0.25"/>
    <row r="13382" customFormat="1" x14ac:dyDescent="0.25"/>
    <row r="13383" customFormat="1" x14ac:dyDescent="0.25"/>
    <row r="13384" customFormat="1" x14ac:dyDescent="0.25"/>
    <row r="13385" customFormat="1" x14ac:dyDescent="0.25"/>
    <row r="13386" customFormat="1" x14ac:dyDescent="0.25"/>
    <row r="13387" customFormat="1" x14ac:dyDescent="0.25"/>
    <row r="13388" customFormat="1" x14ac:dyDescent="0.25"/>
    <row r="13389" customFormat="1" x14ac:dyDescent="0.25"/>
    <row r="13390" customFormat="1" x14ac:dyDescent="0.25"/>
    <row r="13391" customFormat="1" x14ac:dyDescent="0.25"/>
    <row r="13392" customFormat="1" x14ac:dyDescent="0.25"/>
    <row r="13393" customFormat="1" x14ac:dyDescent="0.25"/>
    <row r="13394" customFormat="1" x14ac:dyDescent="0.25"/>
    <row r="13395" customFormat="1" x14ac:dyDescent="0.25"/>
    <row r="13396" customFormat="1" x14ac:dyDescent="0.25"/>
    <row r="13397" customFormat="1" x14ac:dyDescent="0.25"/>
    <row r="13398" customFormat="1" x14ac:dyDescent="0.25"/>
    <row r="13399" customFormat="1" x14ac:dyDescent="0.25"/>
    <row r="13400" customFormat="1" x14ac:dyDescent="0.25"/>
    <row r="13401" customFormat="1" x14ac:dyDescent="0.25"/>
    <row r="13402" customFormat="1" x14ac:dyDescent="0.25"/>
    <row r="13403" customFormat="1" x14ac:dyDescent="0.25"/>
    <row r="13404" customFormat="1" x14ac:dyDescent="0.25"/>
    <row r="13405" customFormat="1" x14ac:dyDescent="0.25"/>
    <row r="13406" customFormat="1" x14ac:dyDescent="0.25"/>
    <row r="13407" customFormat="1" x14ac:dyDescent="0.25"/>
    <row r="13408" customFormat="1" x14ac:dyDescent="0.25"/>
    <row r="13409" customFormat="1" x14ac:dyDescent="0.25"/>
    <row r="13410" customFormat="1" x14ac:dyDescent="0.25"/>
    <row r="13411" customFormat="1" x14ac:dyDescent="0.25"/>
    <row r="13412" customFormat="1" x14ac:dyDescent="0.25"/>
    <row r="13413" customFormat="1" x14ac:dyDescent="0.25"/>
    <row r="13414" customFormat="1" x14ac:dyDescent="0.25"/>
    <row r="13415" customFormat="1" x14ac:dyDescent="0.25"/>
    <row r="13416" customFormat="1" x14ac:dyDescent="0.25"/>
    <row r="13417" customFormat="1" x14ac:dyDescent="0.25"/>
    <row r="13418" customFormat="1" x14ac:dyDescent="0.25"/>
    <row r="13419" customFormat="1" x14ac:dyDescent="0.25"/>
    <row r="13420" customFormat="1" x14ac:dyDescent="0.25"/>
    <row r="13421" customFormat="1" x14ac:dyDescent="0.25"/>
    <row r="13422" customFormat="1" x14ac:dyDescent="0.25"/>
    <row r="13423" customFormat="1" x14ac:dyDescent="0.25"/>
    <row r="13424" customFormat="1" x14ac:dyDescent="0.25"/>
    <row r="13425" customFormat="1" x14ac:dyDescent="0.25"/>
    <row r="13426" customFormat="1" x14ac:dyDescent="0.25"/>
    <row r="13427" customFormat="1" x14ac:dyDescent="0.25"/>
    <row r="13428" customFormat="1" x14ac:dyDescent="0.25"/>
    <row r="13429" customFormat="1" x14ac:dyDescent="0.25"/>
    <row r="13430" customFormat="1" x14ac:dyDescent="0.25"/>
    <row r="13431" customFormat="1" x14ac:dyDescent="0.25"/>
    <row r="13432" customFormat="1" x14ac:dyDescent="0.25"/>
    <row r="13433" customFormat="1" x14ac:dyDescent="0.25"/>
    <row r="13434" customFormat="1" x14ac:dyDescent="0.25"/>
    <row r="13435" customFormat="1" x14ac:dyDescent="0.25"/>
    <row r="13436" customFormat="1" x14ac:dyDescent="0.25"/>
    <row r="13437" customFormat="1" x14ac:dyDescent="0.25"/>
    <row r="13438" customFormat="1" x14ac:dyDescent="0.25"/>
    <row r="13439" customFormat="1" x14ac:dyDescent="0.25"/>
    <row r="13440" customFormat="1" x14ac:dyDescent="0.25"/>
    <row r="13441" customFormat="1" x14ac:dyDescent="0.25"/>
    <row r="13442" customFormat="1" x14ac:dyDescent="0.25"/>
    <row r="13443" customFormat="1" x14ac:dyDescent="0.25"/>
    <row r="13444" customFormat="1" x14ac:dyDescent="0.25"/>
    <row r="13445" customFormat="1" x14ac:dyDescent="0.25"/>
    <row r="13446" customFormat="1" x14ac:dyDescent="0.25"/>
    <row r="13447" customFormat="1" x14ac:dyDescent="0.25"/>
    <row r="13448" customFormat="1" x14ac:dyDescent="0.25"/>
    <row r="13449" customFormat="1" x14ac:dyDescent="0.25"/>
    <row r="13450" customFormat="1" x14ac:dyDescent="0.25"/>
    <row r="13451" customFormat="1" x14ac:dyDescent="0.25"/>
    <row r="13452" customFormat="1" x14ac:dyDescent="0.25"/>
    <row r="13453" customFormat="1" x14ac:dyDescent="0.25"/>
    <row r="13454" customFormat="1" x14ac:dyDescent="0.25"/>
    <row r="13455" customFormat="1" x14ac:dyDescent="0.25"/>
    <row r="13456" customFormat="1" x14ac:dyDescent="0.25"/>
    <row r="13457" customFormat="1" x14ac:dyDescent="0.25"/>
    <row r="13458" customFormat="1" x14ac:dyDescent="0.25"/>
    <row r="13459" customFormat="1" x14ac:dyDescent="0.25"/>
    <row r="13460" customFormat="1" x14ac:dyDescent="0.25"/>
    <row r="13461" customFormat="1" x14ac:dyDescent="0.25"/>
    <row r="13462" customFormat="1" x14ac:dyDescent="0.25"/>
    <row r="13463" customFormat="1" x14ac:dyDescent="0.25"/>
    <row r="13464" customFormat="1" x14ac:dyDescent="0.25"/>
    <row r="13465" customFormat="1" x14ac:dyDescent="0.25"/>
    <row r="13466" customFormat="1" x14ac:dyDescent="0.25"/>
    <row r="13467" customFormat="1" x14ac:dyDescent="0.25"/>
    <row r="13468" customFormat="1" x14ac:dyDescent="0.25"/>
    <row r="13469" customFormat="1" x14ac:dyDescent="0.25"/>
    <row r="13470" customFormat="1" x14ac:dyDescent="0.25"/>
    <row r="13471" customFormat="1" x14ac:dyDescent="0.25"/>
    <row r="13472" customFormat="1" x14ac:dyDescent="0.25"/>
    <row r="13473" customFormat="1" x14ac:dyDescent="0.25"/>
    <row r="13474" customFormat="1" x14ac:dyDescent="0.25"/>
    <row r="13475" customFormat="1" x14ac:dyDescent="0.25"/>
    <row r="13476" customFormat="1" x14ac:dyDescent="0.25"/>
    <row r="13477" customFormat="1" x14ac:dyDescent="0.25"/>
    <row r="13478" customFormat="1" x14ac:dyDescent="0.25"/>
    <row r="13479" customFormat="1" x14ac:dyDescent="0.25"/>
    <row r="13480" customFormat="1" x14ac:dyDescent="0.25"/>
    <row r="13481" customFormat="1" x14ac:dyDescent="0.25"/>
    <row r="13482" customFormat="1" x14ac:dyDescent="0.25"/>
    <row r="13483" customFormat="1" x14ac:dyDescent="0.25"/>
    <row r="13484" customFormat="1" x14ac:dyDescent="0.25"/>
    <row r="13485" customFormat="1" x14ac:dyDescent="0.25"/>
    <row r="13486" customFormat="1" x14ac:dyDescent="0.25"/>
    <row r="13487" customFormat="1" x14ac:dyDescent="0.25"/>
    <row r="13488" customFormat="1" x14ac:dyDescent="0.25"/>
    <row r="13489" customFormat="1" x14ac:dyDescent="0.25"/>
    <row r="13490" customFormat="1" x14ac:dyDescent="0.25"/>
    <row r="13491" customFormat="1" x14ac:dyDescent="0.25"/>
    <row r="13492" customFormat="1" x14ac:dyDescent="0.25"/>
    <row r="13493" customFormat="1" x14ac:dyDescent="0.25"/>
    <row r="13494" customFormat="1" x14ac:dyDescent="0.25"/>
    <row r="13495" customFormat="1" x14ac:dyDescent="0.25"/>
    <row r="13496" customFormat="1" x14ac:dyDescent="0.25"/>
    <row r="13497" customFormat="1" x14ac:dyDescent="0.25"/>
    <row r="13498" customFormat="1" x14ac:dyDescent="0.25"/>
    <row r="13499" customFormat="1" x14ac:dyDescent="0.25"/>
    <row r="13500" customFormat="1" x14ac:dyDescent="0.25"/>
    <row r="13501" customFormat="1" x14ac:dyDescent="0.25"/>
    <row r="13502" customFormat="1" x14ac:dyDescent="0.25"/>
    <row r="13503" customFormat="1" x14ac:dyDescent="0.25"/>
    <row r="13504" customFormat="1" x14ac:dyDescent="0.25"/>
    <row r="13505" customFormat="1" x14ac:dyDescent="0.25"/>
    <row r="13506" customFormat="1" x14ac:dyDescent="0.25"/>
    <row r="13507" customFormat="1" x14ac:dyDescent="0.25"/>
    <row r="13508" customFormat="1" x14ac:dyDescent="0.25"/>
    <row r="13509" customFormat="1" x14ac:dyDescent="0.25"/>
    <row r="13510" customFormat="1" x14ac:dyDescent="0.25"/>
    <row r="13511" customFormat="1" x14ac:dyDescent="0.25"/>
    <row r="13512" customFormat="1" x14ac:dyDescent="0.25"/>
    <row r="13513" customFormat="1" x14ac:dyDescent="0.25"/>
    <row r="13514" customFormat="1" x14ac:dyDescent="0.25"/>
    <row r="13515" customFormat="1" x14ac:dyDescent="0.25"/>
    <row r="13516" customFormat="1" x14ac:dyDescent="0.25"/>
    <row r="13517" customFormat="1" x14ac:dyDescent="0.25"/>
    <row r="13518" customFormat="1" x14ac:dyDescent="0.25"/>
    <row r="13519" customFormat="1" x14ac:dyDescent="0.25"/>
    <row r="13520" customFormat="1" x14ac:dyDescent="0.25"/>
    <row r="13521" customFormat="1" x14ac:dyDescent="0.25"/>
    <row r="13522" customFormat="1" x14ac:dyDescent="0.25"/>
    <row r="13523" customFormat="1" x14ac:dyDescent="0.25"/>
    <row r="13524" customFormat="1" x14ac:dyDescent="0.25"/>
    <row r="13525" customFormat="1" x14ac:dyDescent="0.25"/>
    <row r="13526" customFormat="1" x14ac:dyDescent="0.25"/>
    <row r="13527" customFormat="1" x14ac:dyDescent="0.25"/>
    <row r="13528" customFormat="1" x14ac:dyDescent="0.25"/>
    <row r="13529" customFormat="1" x14ac:dyDescent="0.25"/>
    <row r="13530" customFormat="1" x14ac:dyDescent="0.25"/>
    <row r="13531" customFormat="1" x14ac:dyDescent="0.25"/>
    <row r="13532" customFormat="1" x14ac:dyDescent="0.25"/>
    <row r="13533" customFormat="1" x14ac:dyDescent="0.25"/>
    <row r="13534" customFormat="1" x14ac:dyDescent="0.25"/>
    <row r="13535" customFormat="1" x14ac:dyDescent="0.25"/>
    <row r="13536" customFormat="1" x14ac:dyDescent="0.25"/>
    <row r="13537" customFormat="1" x14ac:dyDescent="0.25"/>
    <row r="13538" customFormat="1" x14ac:dyDescent="0.25"/>
    <row r="13539" customFormat="1" x14ac:dyDescent="0.25"/>
    <row r="13540" customFormat="1" x14ac:dyDescent="0.25"/>
    <row r="13541" customFormat="1" x14ac:dyDescent="0.25"/>
    <row r="13542" customFormat="1" x14ac:dyDescent="0.25"/>
    <row r="13543" customFormat="1" x14ac:dyDescent="0.25"/>
    <row r="13544" customFormat="1" x14ac:dyDescent="0.25"/>
    <row r="13545" customFormat="1" x14ac:dyDescent="0.25"/>
    <row r="13546" customFormat="1" x14ac:dyDescent="0.25"/>
    <row r="13547" customFormat="1" x14ac:dyDescent="0.25"/>
    <row r="13548" customFormat="1" x14ac:dyDescent="0.25"/>
    <row r="13549" customFormat="1" x14ac:dyDescent="0.25"/>
    <row r="13550" customFormat="1" x14ac:dyDescent="0.25"/>
    <row r="13551" customFormat="1" x14ac:dyDescent="0.25"/>
    <row r="13552" customFormat="1" x14ac:dyDescent="0.25"/>
    <row r="13553" customFormat="1" x14ac:dyDescent="0.25"/>
    <row r="13554" customFormat="1" x14ac:dyDescent="0.25"/>
    <row r="13555" customFormat="1" x14ac:dyDescent="0.25"/>
    <row r="13556" customFormat="1" x14ac:dyDescent="0.25"/>
    <row r="13557" customFormat="1" x14ac:dyDescent="0.25"/>
    <row r="13558" customFormat="1" x14ac:dyDescent="0.25"/>
    <row r="13559" customFormat="1" x14ac:dyDescent="0.25"/>
    <row r="13560" customFormat="1" x14ac:dyDescent="0.25"/>
    <row r="13561" customFormat="1" x14ac:dyDescent="0.25"/>
    <row r="13562" customFormat="1" x14ac:dyDescent="0.25"/>
    <row r="13563" customFormat="1" x14ac:dyDescent="0.25"/>
    <row r="13564" customFormat="1" x14ac:dyDescent="0.25"/>
    <row r="13565" customFormat="1" x14ac:dyDescent="0.25"/>
    <row r="13566" customFormat="1" x14ac:dyDescent="0.25"/>
    <row r="13567" customFormat="1" x14ac:dyDescent="0.25"/>
    <row r="13568" customFormat="1" x14ac:dyDescent="0.25"/>
    <row r="13569" customFormat="1" x14ac:dyDescent="0.25"/>
    <row r="13570" customFormat="1" x14ac:dyDescent="0.25"/>
    <row r="13571" customFormat="1" x14ac:dyDescent="0.25"/>
    <row r="13572" customFormat="1" x14ac:dyDescent="0.25"/>
    <row r="13573" customFormat="1" x14ac:dyDescent="0.25"/>
    <row r="13574" customFormat="1" x14ac:dyDescent="0.25"/>
    <row r="13575" customFormat="1" x14ac:dyDescent="0.25"/>
    <row r="13576" customFormat="1" x14ac:dyDescent="0.25"/>
    <row r="13577" customFormat="1" x14ac:dyDescent="0.25"/>
    <row r="13578" customFormat="1" x14ac:dyDescent="0.25"/>
    <row r="13579" customFormat="1" x14ac:dyDescent="0.25"/>
    <row r="13580" customFormat="1" x14ac:dyDescent="0.25"/>
    <row r="13581" customFormat="1" x14ac:dyDescent="0.25"/>
    <row r="13582" customFormat="1" x14ac:dyDescent="0.25"/>
    <row r="13583" customFormat="1" x14ac:dyDescent="0.25"/>
    <row r="13584" customFormat="1" x14ac:dyDescent="0.25"/>
    <row r="13585" customFormat="1" x14ac:dyDescent="0.25"/>
    <row r="13586" customFormat="1" x14ac:dyDescent="0.25"/>
    <row r="13587" customFormat="1" x14ac:dyDescent="0.25"/>
    <row r="13588" customFormat="1" x14ac:dyDescent="0.25"/>
    <row r="13589" customFormat="1" x14ac:dyDescent="0.25"/>
    <row r="13590" customFormat="1" x14ac:dyDescent="0.25"/>
    <row r="13591" customFormat="1" x14ac:dyDescent="0.25"/>
    <row r="13592" customFormat="1" x14ac:dyDescent="0.25"/>
    <row r="13593" customFormat="1" x14ac:dyDescent="0.25"/>
    <row r="13594" customFormat="1" x14ac:dyDescent="0.25"/>
    <row r="13595" customFormat="1" x14ac:dyDescent="0.25"/>
    <row r="13596" customFormat="1" x14ac:dyDescent="0.25"/>
    <row r="13597" customFormat="1" x14ac:dyDescent="0.25"/>
    <row r="13598" customFormat="1" x14ac:dyDescent="0.25"/>
    <row r="13599" customFormat="1" x14ac:dyDescent="0.25"/>
    <row r="13600" customFormat="1" x14ac:dyDescent="0.25"/>
    <row r="13601" customFormat="1" x14ac:dyDescent="0.25"/>
    <row r="13602" customFormat="1" x14ac:dyDescent="0.25"/>
    <row r="13603" customFormat="1" x14ac:dyDescent="0.25"/>
    <row r="13604" customFormat="1" x14ac:dyDescent="0.25"/>
    <row r="13605" customFormat="1" x14ac:dyDescent="0.25"/>
    <row r="13606" customFormat="1" x14ac:dyDescent="0.25"/>
    <row r="13607" customFormat="1" x14ac:dyDescent="0.25"/>
    <row r="13608" customFormat="1" x14ac:dyDescent="0.25"/>
    <row r="13609" customFormat="1" x14ac:dyDescent="0.25"/>
    <row r="13610" customFormat="1" x14ac:dyDescent="0.25"/>
    <row r="13611" customFormat="1" x14ac:dyDescent="0.25"/>
    <row r="13612" customFormat="1" x14ac:dyDescent="0.25"/>
    <row r="13613" customFormat="1" x14ac:dyDescent="0.25"/>
    <row r="13614" customFormat="1" x14ac:dyDescent="0.25"/>
    <row r="13615" customFormat="1" x14ac:dyDescent="0.25"/>
    <row r="13616" customFormat="1" x14ac:dyDescent="0.25"/>
    <row r="13617" customFormat="1" x14ac:dyDescent="0.25"/>
    <row r="13618" customFormat="1" x14ac:dyDescent="0.25"/>
    <row r="13619" customFormat="1" x14ac:dyDescent="0.25"/>
    <row r="13620" customFormat="1" x14ac:dyDescent="0.25"/>
    <row r="13621" customFormat="1" x14ac:dyDescent="0.25"/>
    <row r="13622" customFormat="1" x14ac:dyDescent="0.25"/>
    <row r="13623" customFormat="1" x14ac:dyDescent="0.25"/>
    <row r="13624" customFormat="1" x14ac:dyDescent="0.25"/>
    <row r="13625" customFormat="1" x14ac:dyDescent="0.25"/>
    <row r="13626" customFormat="1" x14ac:dyDescent="0.25"/>
    <row r="13627" customFormat="1" x14ac:dyDescent="0.25"/>
    <row r="13628" customFormat="1" x14ac:dyDescent="0.25"/>
    <row r="13629" customFormat="1" x14ac:dyDescent="0.25"/>
    <row r="13630" customFormat="1" x14ac:dyDescent="0.25"/>
    <row r="13631" customFormat="1" x14ac:dyDescent="0.25"/>
    <row r="13632" customFormat="1" x14ac:dyDescent="0.25"/>
    <row r="13633" customFormat="1" x14ac:dyDescent="0.25"/>
    <row r="13634" customFormat="1" x14ac:dyDescent="0.25"/>
    <row r="13635" customFormat="1" x14ac:dyDescent="0.25"/>
    <row r="13636" customFormat="1" x14ac:dyDescent="0.25"/>
    <row r="13637" customFormat="1" x14ac:dyDescent="0.25"/>
    <row r="13638" customFormat="1" x14ac:dyDescent="0.25"/>
    <row r="13639" customFormat="1" x14ac:dyDescent="0.25"/>
    <row r="13640" customFormat="1" x14ac:dyDescent="0.25"/>
    <row r="13641" customFormat="1" x14ac:dyDescent="0.25"/>
    <row r="13642" customFormat="1" x14ac:dyDescent="0.25"/>
    <row r="13643" customFormat="1" x14ac:dyDescent="0.25"/>
    <row r="13644" customFormat="1" x14ac:dyDescent="0.25"/>
    <row r="13645" customFormat="1" x14ac:dyDescent="0.25"/>
    <row r="13646" customFormat="1" x14ac:dyDescent="0.25"/>
    <row r="13647" customFormat="1" x14ac:dyDescent="0.25"/>
    <row r="13648" customFormat="1" x14ac:dyDescent="0.25"/>
    <row r="13649" customFormat="1" x14ac:dyDescent="0.25"/>
    <row r="13650" customFormat="1" x14ac:dyDescent="0.25"/>
    <row r="13651" customFormat="1" x14ac:dyDescent="0.25"/>
    <row r="13652" customFormat="1" x14ac:dyDescent="0.25"/>
    <row r="13653" customFormat="1" x14ac:dyDescent="0.25"/>
    <row r="13654" customFormat="1" x14ac:dyDescent="0.25"/>
    <row r="13655" customFormat="1" x14ac:dyDescent="0.25"/>
    <row r="13656" customFormat="1" x14ac:dyDescent="0.25"/>
    <row r="13657" customFormat="1" x14ac:dyDescent="0.25"/>
    <row r="13658" customFormat="1" x14ac:dyDescent="0.25"/>
    <row r="13659" customFormat="1" x14ac:dyDescent="0.25"/>
    <row r="13660" customFormat="1" x14ac:dyDescent="0.25"/>
    <row r="13661" customFormat="1" x14ac:dyDescent="0.25"/>
    <row r="13662" customFormat="1" x14ac:dyDescent="0.25"/>
    <row r="13663" customFormat="1" x14ac:dyDescent="0.25"/>
    <row r="13664" customFormat="1" x14ac:dyDescent="0.25"/>
    <row r="13665" customFormat="1" x14ac:dyDescent="0.25"/>
    <row r="13666" customFormat="1" x14ac:dyDescent="0.25"/>
    <row r="13667" customFormat="1" x14ac:dyDescent="0.25"/>
    <row r="13668" customFormat="1" x14ac:dyDescent="0.25"/>
    <row r="13669" customFormat="1" x14ac:dyDescent="0.25"/>
    <row r="13670" customFormat="1" x14ac:dyDescent="0.25"/>
    <row r="13671" customFormat="1" x14ac:dyDescent="0.25"/>
    <row r="13672" customFormat="1" x14ac:dyDescent="0.25"/>
    <row r="13673" customFormat="1" x14ac:dyDescent="0.25"/>
    <row r="13674" customFormat="1" x14ac:dyDescent="0.25"/>
    <row r="13675" customFormat="1" x14ac:dyDescent="0.25"/>
    <row r="13676" customFormat="1" x14ac:dyDescent="0.25"/>
    <row r="13677" customFormat="1" x14ac:dyDescent="0.25"/>
    <row r="13678" customFormat="1" x14ac:dyDescent="0.25"/>
    <row r="13679" customFormat="1" x14ac:dyDescent="0.25"/>
    <row r="13680" customFormat="1" x14ac:dyDescent="0.25"/>
    <row r="13681" customFormat="1" x14ac:dyDescent="0.25"/>
    <row r="13682" customFormat="1" x14ac:dyDescent="0.25"/>
    <row r="13683" customFormat="1" x14ac:dyDescent="0.25"/>
    <row r="13684" customFormat="1" x14ac:dyDescent="0.25"/>
    <row r="13685" customFormat="1" x14ac:dyDescent="0.25"/>
    <row r="13686" customFormat="1" x14ac:dyDescent="0.25"/>
    <row r="13687" customFormat="1" x14ac:dyDescent="0.25"/>
    <row r="13688" customFormat="1" x14ac:dyDescent="0.25"/>
    <row r="13689" customFormat="1" x14ac:dyDescent="0.25"/>
    <row r="13690" customFormat="1" x14ac:dyDescent="0.25"/>
    <row r="13691" customFormat="1" x14ac:dyDescent="0.25"/>
    <row r="13692" customFormat="1" x14ac:dyDescent="0.25"/>
    <row r="13693" customFormat="1" x14ac:dyDescent="0.25"/>
    <row r="13694" customFormat="1" x14ac:dyDescent="0.25"/>
    <row r="13695" customFormat="1" x14ac:dyDescent="0.25"/>
    <row r="13696" customFormat="1" x14ac:dyDescent="0.25"/>
    <row r="13697" customFormat="1" x14ac:dyDescent="0.25"/>
    <row r="13698" customFormat="1" x14ac:dyDescent="0.25"/>
    <row r="13699" customFormat="1" x14ac:dyDescent="0.25"/>
    <row r="13700" customFormat="1" x14ac:dyDescent="0.25"/>
    <row r="13701" customFormat="1" x14ac:dyDescent="0.25"/>
    <row r="13702" customFormat="1" x14ac:dyDescent="0.25"/>
    <row r="13703" customFormat="1" x14ac:dyDescent="0.25"/>
    <row r="13704" customFormat="1" x14ac:dyDescent="0.25"/>
    <row r="13705" customFormat="1" x14ac:dyDescent="0.25"/>
    <row r="13706" customFormat="1" x14ac:dyDescent="0.25"/>
    <row r="13707" customFormat="1" x14ac:dyDescent="0.25"/>
    <row r="13708" customFormat="1" x14ac:dyDescent="0.25"/>
    <row r="13709" customFormat="1" x14ac:dyDescent="0.25"/>
    <row r="13710" customFormat="1" x14ac:dyDescent="0.25"/>
    <row r="13711" customFormat="1" x14ac:dyDescent="0.25"/>
    <row r="13712" customFormat="1" x14ac:dyDescent="0.25"/>
    <row r="13713" customFormat="1" x14ac:dyDescent="0.25"/>
    <row r="13714" customFormat="1" x14ac:dyDescent="0.25"/>
    <row r="13715" customFormat="1" x14ac:dyDescent="0.25"/>
    <row r="13716" customFormat="1" x14ac:dyDescent="0.25"/>
    <row r="13717" customFormat="1" x14ac:dyDescent="0.25"/>
    <row r="13718" customFormat="1" x14ac:dyDescent="0.25"/>
    <row r="13719" customFormat="1" x14ac:dyDescent="0.25"/>
    <row r="13720" customFormat="1" x14ac:dyDescent="0.25"/>
    <row r="13721" customFormat="1" x14ac:dyDescent="0.25"/>
    <row r="13722" customFormat="1" x14ac:dyDescent="0.25"/>
    <row r="13723" customFormat="1" x14ac:dyDescent="0.25"/>
    <row r="13724" customFormat="1" x14ac:dyDescent="0.25"/>
    <row r="13725" customFormat="1" x14ac:dyDescent="0.25"/>
    <row r="13726" customFormat="1" x14ac:dyDescent="0.25"/>
    <row r="13727" customFormat="1" x14ac:dyDescent="0.25"/>
    <row r="13728" customFormat="1" x14ac:dyDescent="0.25"/>
    <row r="13729" customFormat="1" x14ac:dyDescent="0.25"/>
    <row r="13730" customFormat="1" x14ac:dyDescent="0.25"/>
    <row r="13731" customFormat="1" x14ac:dyDescent="0.25"/>
    <row r="13732" customFormat="1" x14ac:dyDescent="0.25"/>
    <row r="13733" customFormat="1" x14ac:dyDescent="0.25"/>
    <row r="13734" customFormat="1" x14ac:dyDescent="0.25"/>
    <row r="13735" customFormat="1" x14ac:dyDescent="0.25"/>
    <row r="13736" customFormat="1" x14ac:dyDescent="0.25"/>
    <row r="13737" customFormat="1" x14ac:dyDescent="0.25"/>
    <row r="13738" customFormat="1" x14ac:dyDescent="0.25"/>
    <row r="13739" customFormat="1" x14ac:dyDescent="0.25"/>
    <row r="13740" customFormat="1" x14ac:dyDescent="0.25"/>
    <row r="13741" customFormat="1" x14ac:dyDescent="0.25"/>
    <row r="13742" customFormat="1" x14ac:dyDescent="0.25"/>
    <row r="13743" customFormat="1" x14ac:dyDescent="0.25"/>
    <row r="13744" customFormat="1" x14ac:dyDescent="0.25"/>
    <row r="13745" customFormat="1" x14ac:dyDescent="0.25"/>
    <row r="13746" customFormat="1" x14ac:dyDescent="0.25"/>
    <row r="13747" customFormat="1" x14ac:dyDescent="0.25"/>
    <row r="13748" customFormat="1" x14ac:dyDescent="0.25"/>
    <row r="13749" customFormat="1" x14ac:dyDescent="0.25"/>
    <row r="13750" customFormat="1" x14ac:dyDescent="0.25"/>
    <row r="13751" customFormat="1" x14ac:dyDescent="0.25"/>
    <row r="13752" customFormat="1" x14ac:dyDescent="0.25"/>
    <row r="13753" customFormat="1" x14ac:dyDescent="0.25"/>
    <row r="13754" customFormat="1" x14ac:dyDescent="0.25"/>
    <row r="13755" customFormat="1" x14ac:dyDescent="0.25"/>
    <row r="13756" customFormat="1" x14ac:dyDescent="0.25"/>
    <row r="13757" customFormat="1" x14ac:dyDescent="0.25"/>
    <row r="13758" customFormat="1" x14ac:dyDescent="0.25"/>
    <row r="13759" customFormat="1" x14ac:dyDescent="0.25"/>
    <row r="13760" customFormat="1" x14ac:dyDescent="0.25"/>
    <row r="13761" customFormat="1" x14ac:dyDescent="0.25"/>
    <row r="13762" customFormat="1" x14ac:dyDescent="0.25"/>
    <row r="13763" customFormat="1" x14ac:dyDescent="0.25"/>
    <row r="13764" customFormat="1" x14ac:dyDescent="0.25"/>
    <row r="13765" customFormat="1" x14ac:dyDescent="0.25"/>
    <row r="13766" customFormat="1" x14ac:dyDescent="0.25"/>
    <row r="13767" customFormat="1" x14ac:dyDescent="0.25"/>
    <row r="13768" customFormat="1" x14ac:dyDescent="0.25"/>
    <row r="13769" customFormat="1" x14ac:dyDescent="0.25"/>
    <row r="13770" customFormat="1" x14ac:dyDescent="0.25"/>
    <row r="13771" customFormat="1" x14ac:dyDescent="0.25"/>
    <row r="13772" customFormat="1" x14ac:dyDescent="0.25"/>
    <row r="13773" customFormat="1" x14ac:dyDescent="0.25"/>
    <row r="13774" customFormat="1" x14ac:dyDescent="0.25"/>
    <row r="13775" customFormat="1" x14ac:dyDescent="0.25"/>
    <row r="13776" customFormat="1" x14ac:dyDescent="0.25"/>
    <row r="13777" customFormat="1" x14ac:dyDescent="0.25"/>
    <row r="13778" customFormat="1" x14ac:dyDescent="0.25"/>
    <row r="13779" customFormat="1" x14ac:dyDescent="0.25"/>
    <row r="13780" customFormat="1" x14ac:dyDescent="0.25"/>
    <row r="13781" customFormat="1" x14ac:dyDescent="0.25"/>
    <row r="13782" customFormat="1" x14ac:dyDescent="0.25"/>
    <row r="13783" customFormat="1" x14ac:dyDescent="0.25"/>
    <row r="13784" customFormat="1" x14ac:dyDescent="0.25"/>
    <row r="13785" customFormat="1" x14ac:dyDescent="0.25"/>
    <row r="13786" customFormat="1" x14ac:dyDescent="0.25"/>
    <row r="13787" customFormat="1" x14ac:dyDescent="0.25"/>
    <row r="13788" customFormat="1" x14ac:dyDescent="0.25"/>
    <row r="13789" customFormat="1" x14ac:dyDescent="0.25"/>
    <row r="13790" customFormat="1" x14ac:dyDescent="0.25"/>
    <row r="13791" customFormat="1" x14ac:dyDescent="0.25"/>
    <row r="13792" customFormat="1" x14ac:dyDescent="0.25"/>
    <row r="13793" customFormat="1" x14ac:dyDescent="0.25"/>
    <row r="13794" customFormat="1" x14ac:dyDescent="0.25"/>
    <row r="13795" customFormat="1" x14ac:dyDescent="0.25"/>
    <row r="13796" customFormat="1" x14ac:dyDescent="0.25"/>
    <row r="13797" customFormat="1" x14ac:dyDescent="0.25"/>
    <row r="13798" customFormat="1" x14ac:dyDescent="0.25"/>
    <row r="13799" customFormat="1" x14ac:dyDescent="0.25"/>
    <row r="13800" customFormat="1" x14ac:dyDescent="0.25"/>
    <row r="13801" customFormat="1" x14ac:dyDescent="0.25"/>
    <row r="13802" customFormat="1" x14ac:dyDescent="0.25"/>
    <row r="13803" customFormat="1" x14ac:dyDescent="0.25"/>
    <row r="13804" customFormat="1" x14ac:dyDescent="0.25"/>
    <row r="13805" customFormat="1" x14ac:dyDescent="0.25"/>
    <row r="13806" customFormat="1" x14ac:dyDescent="0.25"/>
    <row r="13807" customFormat="1" x14ac:dyDescent="0.25"/>
    <row r="13808" customFormat="1" x14ac:dyDescent="0.25"/>
    <row r="13809" customFormat="1" x14ac:dyDescent="0.25"/>
    <row r="13810" customFormat="1" x14ac:dyDescent="0.25"/>
    <row r="13811" customFormat="1" x14ac:dyDescent="0.25"/>
    <row r="13812" customFormat="1" x14ac:dyDescent="0.25"/>
    <row r="13813" customFormat="1" x14ac:dyDescent="0.25"/>
    <row r="13814" customFormat="1" x14ac:dyDescent="0.25"/>
    <row r="13815" customFormat="1" x14ac:dyDescent="0.25"/>
    <row r="13816" customFormat="1" x14ac:dyDescent="0.25"/>
    <row r="13817" customFormat="1" x14ac:dyDescent="0.25"/>
    <row r="13818" customFormat="1" x14ac:dyDescent="0.25"/>
    <row r="13819" customFormat="1" x14ac:dyDescent="0.25"/>
    <row r="13820" customFormat="1" x14ac:dyDescent="0.25"/>
    <row r="13821" customFormat="1" x14ac:dyDescent="0.25"/>
    <row r="13822" customFormat="1" x14ac:dyDescent="0.25"/>
    <row r="13823" customFormat="1" x14ac:dyDescent="0.25"/>
    <row r="13824" customFormat="1" x14ac:dyDescent="0.25"/>
    <row r="13825" customFormat="1" x14ac:dyDescent="0.25"/>
    <row r="13826" customFormat="1" x14ac:dyDescent="0.25"/>
    <row r="13827" customFormat="1" x14ac:dyDescent="0.25"/>
    <row r="13828" customFormat="1" x14ac:dyDescent="0.25"/>
    <row r="13829" customFormat="1" x14ac:dyDescent="0.25"/>
    <row r="13830" customFormat="1" x14ac:dyDescent="0.25"/>
    <row r="13831" customFormat="1" x14ac:dyDescent="0.25"/>
    <row r="13832" customFormat="1" x14ac:dyDescent="0.25"/>
    <row r="13833" customFormat="1" x14ac:dyDescent="0.25"/>
    <row r="13834" customFormat="1" x14ac:dyDescent="0.25"/>
    <row r="13835" customFormat="1" x14ac:dyDescent="0.25"/>
    <row r="13836" customFormat="1" x14ac:dyDescent="0.25"/>
    <row r="13837" customFormat="1" x14ac:dyDescent="0.25"/>
    <row r="13838" customFormat="1" x14ac:dyDescent="0.25"/>
    <row r="13839" customFormat="1" x14ac:dyDescent="0.25"/>
    <row r="13840" customFormat="1" x14ac:dyDescent="0.25"/>
    <row r="13841" customFormat="1" x14ac:dyDescent="0.25"/>
    <row r="13842" customFormat="1" x14ac:dyDescent="0.25"/>
    <row r="13843" customFormat="1" x14ac:dyDescent="0.25"/>
    <row r="13844" customFormat="1" x14ac:dyDescent="0.25"/>
    <row r="13845" customFormat="1" x14ac:dyDescent="0.25"/>
    <row r="13846" customFormat="1" x14ac:dyDescent="0.25"/>
    <row r="13847" customFormat="1" x14ac:dyDescent="0.25"/>
    <row r="13848" customFormat="1" x14ac:dyDescent="0.25"/>
    <row r="13849" customFormat="1" x14ac:dyDescent="0.25"/>
    <row r="13850" customFormat="1" x14ac:dyDescent="0.25"/>
    <row r="13851" customFormat="1" x14ac:dyDescent="0.25"/>
    <row r="13852" customFormat="1" x14ac:dyDescent="0.25"/>
    <row r="13853" customFormat="1" x14ac:dyDescent="0.25"/>
    <row r="13854" customFormat="1" x14ac:dyDescent="0.25"/>
    <row r="13855" customFormat="1" x14ac:dyDescent="0.25"/>
    <row r="13856" customFormat="1" x14ac:dyDescent="0.25"/>
    <row r="13857" customFormat="1" x14ac:dyDescent="0.25"/>
    <row r="13858" customFormat="1" x14ac:dyDescent="0.25"/>
    <row r="13859" customFormat="1" x14ac:dyDescent="0.25"/>
    <row r="13860" customFormat="1" x14ac:dyDescent="0.25"/>
    <row r="13861" customFormat="1" x14ac:dyDescent="0.25"/>
    <row r="13862" customFormat="1" x14ac:dyDescent="0.25"/>
    <row r="13863" customFormat="1" x14ac:dyDescent="0.25"/>
    <row r="13864" customFormat="1" x14ac:dyDescent="0.25"/>
    <row r="13865" customFormat="1" x14ac:dyDescent="0.25"/>
    <row r="13866" customFormat="1" x14ac:dyDescent="0.25"/>
    <row r="13867" customFormat="1" x14ac:dyDescent="0.25"/>
    <row r="13868" customFormat="1" x14ac:dyDescent="0.25"/>
    <row r="13869" customFormat="1" x14ac:dyDescent="0.25"/>
    <row r="13870" customFormat="1" x14ac:dyDescent="0.25"/>
    <row r="13871" customFormat="1" x14ac:dyDescent="0.25"/>
    <row r="13872" customFormat="1" x14ac:dyDescent="0.25"/>
    <row r="13873" customFormat="1" x14ac:dyDescent="0.25"/>
    <row r="13874" customFormat="1" x14ac:dyDescent="0.25"/>
    <row r="13875" customFormat="1" x14ac:dyDescent="0.25"/>
    <row r="13876" customFormat="1" x14ac:dyDescent="0.25"/>
    <row r="13877" customFormat="1" x14ac:dyDescent="0.25"/>
    <row r="13878" customFormat="1" x14ac:dyDescent="0.25"/>
    <row r="13879" customFormat="1" x14ac:dyDescent="0.25"/>
    <row r="13880" customFormat="1" x14ac:dyDescent="0.25"/>
    <row r="13881" customFormat="1" x14ac:dyDescent="0.25"/>
    <row r="13882" customFormat="1" x14ac:dyDescent="0.25"/>
    <row r="13883" customFormat="1" x14ac:dyDescent="0.25"/>
    <row r="13884" customFormat="1" x14ac:dyDescent="0.25"/>
    <row r="13885" customFormat="1" x14ac:dyDescent="0.25"/>
    <row r="13886" customFormat="1" x14ac:dyDescent="0.25"/>
    <row r="13887" customFormat="1" x14ac:dyDescent="0.25"/>
    <row r="13888" customFormat="1" x14ac:dyDescent="0.25"/>
    <row r="13889" customFormat="1" x14ac:dyDescent="0.25"/>
    <row r="13890" customFormat="1" x14ac:dyDescent="0.25"/>
    <row r="13891" customFormat="1" x14ac:dyDescent="0.25"/>
    <row r="13892" customFormat="1" x14ac:dyDescent="0.25"/>
    <row r="13893" customFormat="1" x14ac:dyDescent="0.25"/>
    <row r="13894" customFormat="1" x14ac:dyDescent="0.25"/>
    <row r="13895" customFormat="1" x14ac:dyDescent="0.25"/>
    <row r="13896" customFormat="1" x14ac:dyDescent="0.25"/>
    <row r="13897" customFormat="1" x14ac:dyDescent="0.25"/>
    <row r="13898" customFormat="1" x14ac:dyDescent="0.25"/>
    <row r="13899" customFormat="1" x14ac:dyDescent="0.25"/>
    <row r="13900" customFormat="1" x14ac:dyDescent="0.25"/>
    <row r="13901" customFormat="1" x14ac:dyDescent="0.25"/>
    <row r="13902" customFormat="1" x14ac:dyDescent="0.25"/>
    <row r="13903" customFormat="1" x14ac:dyDescent="0.25"/>
    <row r="13904" customFormat="1" x14ac:dyDescent="0.25"/>
    <row r="13905" customFormat="1" x14ac:dyDescent="0.25"/>
    <row r="13906" customFormat="1" x14ac:dyDescent="0.25"/>
    <row r="13907" customFormat="1" x14ac:dyDescent="0.25"/>
    <row r="13908" customFormat="1" x14ac:dyDescent="0.25"/>
    <row r="13909" customFormat="1" x14ac:dyDescent="0.25"/>
    <row r="13910" customFormat="1" x14ac:dyDescent="0.25"/>
    <row r="13911" customFormat="1" x14ac:dyDescent="0.25"/>
    <row r="13912" customFormat="1" x14ac:dyDescent="0.25"/>
    <row r="13913" customFormat="1" x14ac:dyDescent="0.25"/>
    <row r="13914" customFormat="1" x14ac:dyDescent="0.25"/>
    <row r="13915" customFormat="1" x14ac:dyDescent="0.25"/>
    <row r="13916" customFormat="1" x14ac:dyDescent="0.25"/>
    <row r="13917" customFormat="1" x14ac:dyDescent="0.25"/>
    <row r="13918" customFormat="1" x14ac:dyDescent="0.25"/>
    <row r="13919" customFormat="1" x14ac:dyDescent="0.25"/>
    <row r="13920" customFormat="1" x14ac:dyDescent="0.25"/>
    <row r="13921" customFormat="1" x14ac:dyDescent="0.25"/>
    <row r="13922" customFormat="1" x14ac:dyDescent="0.25"/>
    <row r="13923" customFormat="1" x14ac:dyDescent="0.25"/>
    <row r="13924" customFormat="1" x14ac:dyDescent="0.25"/>
    <row r="13925" customFormat="1" x14ac:dyDescent="0.25"/>
    <row r="13926" customFormat="1" x14ac:dyDescent="0.25"/>
    <row r="13927" customFormat="1" x14ac:dyDescent="0.25"/>
    <row r="13928" customFormat="1" x14ac:dyDescent="0.25"/>
    <row r="13929" customFormat="1" x14ac:dyDescent="0.25"/>
    <row r="13930" customFormat="1" x14ac:dyDescent="0.25"/>
    <row r="13931" customFormat="1" x14ac:dyDescent="0.25"/>
    <row r="13932" customFormat="1" x14ac:dyDescent="0.25"/>
    <row r="13933" customFormat="1" x14ac:dyDescent="0.25"/>
    <row r="13934" customFormat="1" x14ac:dyDescent="0.25"/>
    <row r="13935" customFormat="1" x14ac:dyDescent="0.25"/>
    <row r="13936" customFormat="1" x14ac:dyDescent="0.25"/>
    <row r="13937" customFormat="1" x14ac:dyDescent="0.25"/>
    <row r="13938" customFormat="1" x14ac:dyDescent="0.25"/>
    <row r="13939" customFormat="1" x14ac:dyDescent="0.25"/>
    <row r="13940" customFormat="1" x14ac:dyDescent="0.25"/>
    <row r="13941" customFormat="1" x14ac:dyDescent="0.25"/>
    <row r="13942" customFormat="1" x14ac:dyDescent="0.25"/>
    <row r="13943" customFormat="1" x14ac:dyDescent="0.25"/>
    <row r="13944" customFormat="1" x14ac:dyDescent="0.25"/>
    <row r="13945" customFormat="1" x14ac:dyDescent="0.25"/>
    <row r="13946" customFormat="1" x14ac:dyDescent="0.25"/>
    <row r="13947" customFormat="1" x14ac:dyDescent="0.25"/>
    <row r="13948" customFormat="1" x14ac:dyDescent="0.25"/>
    <row r="13949" customFormat="1" x14ac:dyDescent="0.25"/>
    <row r="13950" customFormat="1" x14ac:dyDescent="0.25"/>
    <row r="13951" customFormat="1" x14ac:dyDescent="0.25"/>
    <row r="13952" customFormat="1" x14ac:dyDescent="0.25"/>
    <row r="13953" customFormat="1" x14ac:dyDescent="0.25"/>
    <row r="13954" customFormat="1" x14ac:dyDescent="0.25"/>
    <row r="13955" customFormat="1" x14ac:dyDescent="0.25"/>
    <row r="13956" customFormat="1" x14ac:dyDescent="0.25"/>
    <row r="13957" customFormat="1" x14ac:dyDescent="0.25"/>
    <row r="13958" customFormat="1" x14ac:dyDescent="0.25"/>
    <row r="13959" customFormat="1" x14ac:dyDescent="0.25"/>
    <row r="13960" customFormat="1" x14ac:dyDescent="0.25"/>
    <row r="13961" customFormat="1" x14ac:dyDescent="0.25"/>
    <row r="13962" customFormat="1" x14ac:dyDescent="0.25"/>
    <row r="13963" customFormat="1" x14ac:dyDescent="0.25"/>
    <row r="13964" customFormat="1" x14ac:dyDescent="0.25"/>
    <row r="13965" customFormat="1" x14ac:dyDescent="0.25"/>
    <row r="13966" customFormat="1" x14ac:dyDescent="0.25"/>
    <row r="13967" customFormat="1" x14ac:dyDescent="0.25"/>
    <row r="13968" customFormat="1" x14ac:dyDescent="0.25"/>
    <row r="13969" customFormat="1" x14ac:dyDescent="0.25"/>
    <row r="13970" customFormat="1" x14ac:dyDescent="0.25"/>
    <row r="13971" customFormat="1" x14ac:dyDescent="0.25"/>
    <row r="13972" customFormat="1" x14ac:dyDescent="0.25"/>
    <row r="13973" customFormat="1" x14ac:dyDescent="0.25"/>
    <row r="13974" customFormat="1" x14ac:dyDescent="0.25"/>
    <row r="13975" customFormat="1" x14ac:dyDescent="0.25"/>
    <row r="13976" customFormat="1" x14ac:dyDescent="0.25"/>
    <row r="13977" customFormat="1" x14ac:dyDescent="0.25"/>
    <row r="13978" customFormat="1" x14ac:dyDescent="0.25"/>
    <row r="13979" customFormat="1" x14ac:dyDescent="0.25"/>
    <row r="13980" customFormat="1" x14ac:dyDescent="0.25"/>
    <row r="13981" customFormat="1" x14ac:dyDescent="0.25"/>
    <row r="13982" customFormat="1" x14ac:dyDescent="0.25"/>
    <row r="13983" customFormat="1" x14ac:dyDescent="0.25"/>
    <row r="13984" customFormat="1" x14ac:dyDescent="0.25"/>
    <row r="13985" customFormat="1" x14ac:dyDescent="0.25"/>
    <row r="13986" customFormat="1" x14ac:dyDescent="0.25"/>
    <row r="13987" customFormat="1" x14ac:dyDescent="0.25"/>
    <row r="13988" customFormat="1" x14ac:dyDescent="0.25"/>
    <row r="13989" customFormat="1" x14ac:dyDescent="0.25"/>
    <row r="13990" customFormat="1" x14ac:dyDescent="0.25"/>
    <row r="13991" customFormat="1" x14ac:dyDescent="0.25"/>
    <row r="13992" customFormat="1" x14ac:dyDescent="0.25"/>
    <row r="13993" customFormat="1" x14ac:dyDescent="0.25"/>
    <row r="13994" customFormat="1" x14ac:dyDescent="0.25"/>
    <row r="13995" customFormat="1" x14ac:dyDescent="0.25"/>
    <row r="13996" customFormat="1" x14ac:dyDescent="0.25"/>
    <row r="13997" customFormat="1" x14ac:dyDescent="0.25"/>
    <row r="13998" customFormat="1" x14ac:dyDescent="0.25"/>
    <row r="13999" customFormat="1" x14ac:dyDescent="0.25"/>
    <row r="14000" customFormat="1" x14ac:dyDescent="0.25"/>
    <row r="14001" customFormat="1" x14ac:dyDescent="0.25"/>
    <row r="14002" customFormat="1" x14ac:dyDescent="0.25"/>
    <row r="14003" customFormat="1" x14ac:dyDescent="0.25"/>
    <row r="14004" customFormat="1" x14ac:dyDescent="0.25"/>
    <row r="14005" customFormat="1" x14ac:dyDescent="0.25"/>
    <row r="14006" customFormat="1" x14ac:dyDescent="0.25"/>
    <row r="14007" customFormat="1" x14ac:dyDescent="0.25"/>
    <row r="14008" customFormat="1" x14ac:dyDescent="0.25"/>
    <row r="14009" customFormat="1" x14ac:dyDescent="0.25"/>
    <row r="14010" customFormat="1" x14ac:dyDescent="0.25"/>
    <row r="14011" customFormat="1" x14ac:dyDescent="0.25"/>
    <row r="14012" customFormat="1" x14ac:dyDescent="0.25"/>
    <row r="14013" customFormat="1" x14ac:dyDescent="0.25"/>
    <row r="14014" customFormat="1" x14ac:dyDescent="0.25"/>
    <row r="14015" customFormat="1" x14ac:dyDescent="0.25"/>
    <row r="14016" customFormat="1" x14ac:dyDescent="0.25"/>
    <row r="14017" customFormat="1" x14ac:dyDescent="0.25"/>
    <row r="14018" customFormat="1" x14ac:dyDescent="0.25"/>
    <row r="14019" customFormat="1" x14ac:dyDescent="0.25"/>
    <row r="14020" customFormat="1" x14ac:dyDescent="0.25"/>
    <row r="14021" customFormat="1" x14ac:dyDescent="0.25"/>
    <row r="14022" customFormat="1" x14ac:dyDescent="0.25"/>
    <row r="14023" customFormat="1" x14ac:dyDescent="0.25"/>
    <row r="14024" customFormat="1" x14ac:dyDescent="0.25"/>
    <row r="14025" customFormat="1" x14ac:dyDescent="0.25"/>
    <row r="14026" customFormat="1" x14ac:dyDescent="0.25"/>
    <row r="14027" customFormat="1" x14ac:dyDescent="0.25"/>
    <row r="14028" customFormat="1" x14ac:dyDescent="0.25"/>
    <row r="14029" customFormat="1" x14ac:dyDescent="0.25"/>
    <row r="14030" customFormat="1" x14ac:dyDescent="0.25"/>
    <row r="14031" customFormat="1" x14ac:dyDescent="0.25"/>
    <row r="14032" customFormat="1" x14ac:dyDescent="0.25"/>
    <row r="14033" customFormat="1" x14ac:dyDescent="0.25"/>
    <row r="14034" customFormat="1" x14ac:dyDescent="0.25"/>
    <row r="14035" customFormat="1" x14ac:dyDescent="0.25"/>
    <row r="14036" customFormat="1" x14ac:dyDescent="0.25"/>
    <row r="14037" customFormat="1" x14ac:dyDescent="0.25"/>
    <row r="14038" customFormat="1" x14ac:dyDescent="0.25"/>
    <row r="14039" customFormat="1" x14ac:dyDescent="0.25"/>
    <row r="14040" customFormat="1" x14ac:dyDescent="0.25"/>
    <row r="14041" customFormat="1" x14ac:dyDescent="0.25"/>
    <row r="14042" customFormat="1" x14ac:dyDescent="0.25"/>
    <row r="14043" customFormat="1" x14ac:dyDescent="0.25"/>
    <row r="14044" customFormat="1" x14ac:dyDescent="0.25"/>
    <row r="14045" customFormat="1" x14ac:dyDescent="0.25"/>
    <row r="14046" customFormat="1" x14ac:dyDescent="0.25"/>
    <row r="14047" customFormat="1" x14ac:dyDescent="0.25"/>
    <row r="14048" customFormat="1" x14ac:dyDescent="0.25"/>
    <row r="14049" customFormat="1" x14ac:dyDescent="0.25"/>
    <row r="14050" customFormat="1" x14ac:dyDescent="0.25"/>
    <row r="14051" customFormat="1" x14ac:dyDescent="0.25"/>
    <row r="14052" customFormat="1" x14ac:dyDescent="0.25"/>
    <row r="14053" customFormat="1" x14ac:dyDescent="0.25"/>
    <row r="14054" customFormat="1" x14ac:dyDescent="0.25"/>
    <row r="14055" customFormat="1" x14ac:dyDescent="0.25"/>
    <row r="14056" customFormat="1" x14ac:dyDescent="0.25"/>
    <row r="14057" customFormat="1" x14ac:dyDescent="0.25"/>
    <row r="14058" customFormat="1" x14ac:dyDescent="0.25"/>
    <row r="14059" customFormat="1" x14ac:dyDescent="0.25"/>
    <row r="14060" customFormat="1" x14ac:dyDescent="0.25"/>
    <row r="14061" customFormat="1" x14ac:dyDescent="0.25"/>
    <row r="14062" customFormat="1" x14ac:dyDescent="0.25"/>
    <row r="14063" customFormat="1" x14ac:dyDescent="0.25"/>
    <row r="14064" customFormat="1" x14ac:dyDescent="0.25"/>
    <row r="14065" customFormat="1" x14ac:dyDescent="0.25"/>
    <row r="14066" customFormat="1" x14ac:dyDescent="0.25"/>
    <row r="14067" customFormat="1" x14ac:dyDescent="0.25"/>
    <row r="14068" customFormat="1" x14ac:dyDescent="0.25"/>
    <row r="14069" customFormat="1" x14ac:dyDescent="0.25"/>
    <row r="14070" customFormat="1" x14ac:dyDescent="0.25"/>
    <row r="14071" customFormat="1" x14ac:dyDescent="0.25"/>
    <row r="14072" customFormat="1" x14ac:dyDescent="0.25"/>
    <row r="14073" customFormat="1" x14ac:dyDescent="0.25"/>
    <row r="14074" customFormat="1" x14ac:dyDescent="0.25"/>
    <row r="14075" customFormat="1" x14ac:dyDescent="0.25"/>
    <row r="14076" customFormat="1" x14ac:dyDescent="0.25"/>
    <row r="14077" customFormat="1" x14ac:dyDescent="0.25"/>
    <row r="14078" customFormat="1" x14ac:dyDescent="0.25"/>
    <row r="14079" customFormat="1" x14ac:dyDescent="0.25"/>
    <row r="14080" customFormat="1" x14ac:dyDescent="0.25"/>
    <row r="14081" customFormat="1" x14ac:dyDescent="0.25"/>
    <row r="14082" customFormat="1" x14ac:dyDescent="0.25"/>
    <row r="14083" customFormat="1" x14ac:dyDescent="0.25"/>
    <row r="14084" customFormat="1" x14ac:dyDescent="0.25"/>
    <row r="14085" customFormat="1" x14ac:dyDescent="0.25"/>
    <row r="14086" customFormat="1" x14ac:dyDescent="0.25"/>
    <row r="14087" customFormat="1" x14ac:dyDescent="0.25"/>
    <row r="14088" customFormat="1" x14ac:dyDescent="0.25"/>
    <row r="14089" customFormat="1" x14ac:dyDescent="0.25"/>
    <row r="14090" customFormat="1" x14ac:dyDescent="0.25"/>
    <row r="14091" customFormat="1" x14ac:dyDescent="0.25"/>
    <row r="14092" customFormat="1" x14ac:dyDescent="0.25"/>
    <row r="14093" customFormat="1" x14ac:dyDescent="0.25"/>
    <row r="14094" customFormat="1" x14ac:dyDescent="0.25"/>
    <row r="14095" customFormat="1" x14ac:dyDescent="0.25"/>
    <row r="14096" customFormat="1" x14ac:dyDescent="0.25"/>
    <row r="14097" customFormat="1" x14ac:dyDescent="0.25"/>
    <row r="14098" customFormat="1" x14ac:dyDescent="0.25"/>
    <row r="14099" customFormat="1" x14ac:dyDescent="0.25"/>
    <row r="14100" customFormat="1" x14ac:dyDescent="0.25"/>
    <row r="14101" customFormat="1" x14ac:dyDescent="0.25"/>
    <row r="14102" customFormat="1" x14ac:dyDescent="0.25"/>
    <row r="14103" customFormat="1" x14ac:dyDescent="0.25"/>
    <row r="14104" customFormat="1" x14ac:dyDescent="0.25"/>
    <row r="14105" customFormat="1" x14ac:dyDescent="0.25"/>
    <row r="14106" customFormat="1" x14ac:dyDescent="0.25"/>
    <row r="14107" customFormat="1" x14ac:dyDescent="0.25"/>
    <row r="14108" customFormat="1" x14ac:dyDescent="0.25"/>
    <row r="14109" customFormat="1" x14ac:dyDescent="0.25"/>
    <row r="14110" customFormat="1" x14ac:dyDescent="0.25"/>
    <row r="14111" customFormat="1" x14ac:dyDescent="0.25"/>
    <row r="14112" customFormat="1" x14ac:dyDescent="0.25"/>
    <row r="14113" customFormat="1" x14ac:dyDescent="0.25"/>
    <row r="14114" customFormat="1" x14ac:dyDescent="0.25"/>
    <row r="14115" customFormat="1" x14ac:dyDescent="0.25"/>
    <row r="14116" customFormat="1" x14ac:dyDescent="0.25"/>
    <row r="14117" customFormat="1" x14ac:dyDescent="0.25"/>
    <row r="14118" customFormat="1" x14ac:dyDescent="0.25"/>
    <row r="14119" customFormat="1" x14ac:dyDescent="0.25"/>
    <row r="14120" customFormat="1" x14ac:dyDescent="0.25"/>
    <row r="14121" customFormat="1" x14ac:dyDescent="0.25"/>
    <row r="14122" customFormat="1" x14ac:dyDescent="0.25"/>
    <row r="14123" customFormat="1" x14ac:dyDescent="0.25"/>
    <row r="14124" customFormat="1" x14ac:dyDescent="0.25"/>
    <row r="14125" customFormat="1" x14ac:dyDescent="0.25"/>
    <row r="14126" customFormat="1" x14ac:dyDescent="0.25"/>
    <row r="14127" customFormat="1" x14ac:dyDescent="0.25"/>
    <row r="14128" customFormat="1" x14ac:dyDescent="0.25"/>
    <row r="14129" customFormat="1" x14ac:dyDescent="0.25"/>
    <row r="14130" customFormat="1" x14ac:dyDescent="0.25"/>
    <row r="14131" customFormat="1" x14ac:dyDescent="0.25"/>
    <row r="14132" customFormat="1" x14ac:dyDescent="0.25"/>
    <row r="14133" customFormat="1" x14ac:dyDescent="0.25"/>
    <row r="14134" customFormat="1" x14ac:dyDescent="0.25"/>
    <row r="14135" customFormat="1" x14ac:dyDescent="0.25"/>
    <row r="14136" customFormat="1" x14ac:dyDescent="0.25"/>
    <row r="14137" customFormat="1" x14ac:dyDescent="0.25"/>
    <row r="14138" customFormat="1" x14ac:dyDescent="0.25"/>
    <row r="14139" customFormat="1" x14ac:dyDescent="0.25"/>
    <row r="14140" customFormat="1" x14ac:dyDescent="0.25"/>
    <row r="14141" customFormat="1" x14ac:dyDescent="0.25"/>
    <row r="14142" customFormat="1" x14ac:dyDescent="0.25"/>
    <row r="14143" customFormat="1" x14ac:dyDescent="0.25"/>
    <row r="14144" customFormat="1" x14ac:dyDescent="0.25"/>
    <row r="14145" customFormat="1" x14ac:dyDescent="0.25"/>
    <row r="14146" customFormat="1" x14ac:dyDescent="0.25"/>
    <row r="14147" customFormat="1" x14ac:dyDescent="0.25"/>
    <row r="14148" customFormat="1" x14ac:dyDescent="0.25"/>
    <row r="14149" customFormat="1" x14ac:dyDescent="0.25"/>
    <row r="14150" customFormat="1" x14ac:dyDescent="0.25"/>
    <row r="14151" customFormat="1" x14ac:dyDescent="0.25"/>
    <row r="14152" customFormat="1" x14ac:dyDescent="0.25"/>
    <row r="14153" customFormat="1" x14ac:dyDescent="0.25"/>
    <row r="14154" customFormat="1" x14ac:dyDescent="0.25"/>
    <row r="14155" customFormat="1" x14ac:dyDescent="0.25"/>
    <row r="14156" customFormat="1" x14ac:dyDescent="0.25"/>
    <row r="14157" customFormat="1" x14ac:dyDescent="0.25"/>
    <row r="14158" customFormat="1" x14ac:dyDescent="0.25"/>
    <row r="14159" customFormat="1" x14ac:dyDescent="0.25"/>
    <row r="14160" customFormat="1" x14ac:dyDescent="0.25"/>
    <row r="14161" customFormat="1" x14ac:dyDescent="0.25"/>
    <row r="14162" customFormat="1" x14ac:dyDescent="0.25"/>
    <row r="14163" customFormat="1" x14ac:dyDescent="0.25"/>
    <row r="14164" customFormat="1" x14ac:dyDescent="0.25"/>
    <row r="14165" customFormat="1" x14ac:dyDescent="0.25"/>
    <row r="14166" customFormat="1" x14ac:dyDescent="0.25"/>
    <row r="14167" customFormat="1" x14ac:dyDescent="0.25"/>
    <row r="14168" customFormat="1" x14ac:dyDescent="0.25"/>
    <row r="14169" customFormat="1" x14ac:dyDescent="0.25"/>
    <row r="14170" customFormat="1" x14ac:dyDescent="0.25"/>
    <row r="14171" customFormat="1" x14ac:dyDescent="0.25"/>
    <row r="14172" customFormat="1" x14ac:dyDescent="0.25"/>
    <row r="14173" customFormat="1" x14ac:dyDescent="0.25"/>
    <row r="14174" customFormat="1" x14ac:dyDescent="0.25"/>
    <row r="14175" customFormat="1" x14ac:dyDescent="0.25"/>
    <row r="14176" customFormat="1" x14ac:dyDescent="0.25"/>
    <row r="14177" customFormat="1" x14ac:dyDescent="0.25"/>
    <row r="14178" customFormat="1" x14ac:dyDescent="0.25"/>
    <row r="14179" customFormat="1" x14ac:dyDescent="0.25"/>
    <row r="14180" customFormat="1" x14ac:dyDescent="0.25"/>
    <row r="14181" customFormat="1" x14ac:dyDescent="0.25"/>
    <row r="14182" customFormat="1" x14ac:dyDescent="0.25"/>
    <row r="14183" customFormat="1" x14ac:dyDescent="0.25"/>
    <row r="14184" customFormat="1" x14ac:dyDescent="0.25"/>
    <row r="14185" customFormat="1" x14ac:dyDescent="0.25"/>
    <row r="14186" customFormat="1" x14ac:dyDescent="0.25"/>
    <row r="14187" customFormat="1" x14ac:dyDescent="0.25"/>
    <row r="14188" customFormat="1" x14ac:dyDescent="0.25"/>
    <row r="14189" customFormat="1" x14ac:dyDescent="0.25"/>
    <row r="14190" customFormat="1" x14ac:dyDescent="0.25"/>
    <row r="14191" customFormat="1" x14ac:dyDescent="0.25"/>
    <row r="14192" customFormat="1" x14ac:dyDescent="0.25"/>
    <row r="14193" customFormat="1" x14ac:dyDescent="0.25"/>
    <row r="14194" customFormat="1" x14ac:dyDescent="0.25"/>
    <row r="14195" customFormat="1" x14ac:dyDescent="0.25"/>
    <row r="14196" customFormat="1" x14ac:dyDescent="0.25"/>
    <row r="14197" customFormat="1" x14ac:dyDescent="0.25"/>
    <row r="14198" customFormat="1" x14ac:dyDescent="0.25"/>
    <row r="14199" customFormat="1" x14ac:dyDescent="0.25"/>
    <row r="14200" customFormat="1" x14ac:dyDescent="0.25"/>
    <row r="14201" customFormat="1" x14ac:dyDescent="0.25"/>
    <row r="14202" customFormat="1" x14ac:dyDescent="0.25"/>
    <row r="14203" customFormat="1" x14ac:dyDescent="0.25"/>
    <row r="14204" customFormat="1" x14ac:dyDescent="0.25"/>
    <row r="14205" customFormat="1" x14ac:dyDescent="0.25"/>
    <row r="14206" customFormat="1" x14ac:dyDescent="0.25"/>
    <row r="14207" customFormat="1" x14ac:dyDescent="0.25"/>
    <row r="14208" customFormat="1" x14ac:dyDescent="0.25"/>
    <row r="14209" customFormat="1" x14ac:dyDescent="0.25"/>
    <row r="14210" customFormat="1" x14ac:dyDescent="0.25"/>
    <row r="14211" customFormat="1" x14ac:dyDescent="0.25"/>
    <row r="14212" customFormat="1" x14ac:dyDescent="0.25"/>
    <row r="14213" customFormat="1" x14ac:dyDescent="0.25"/>
    <row r="14214" customFormat="1" x14ac:dyDescent="0.25"/>
    <row r="14215" customFormat="1" x14ac:dyDescent="0.25"/>
    <row r="14216" customFormat="1" x14ac:dyDescent="0.25"/>
    <row r="14217" customFormat="1" x14ac:dyDescent="0.25"/>
    <row r="14218" customFormat="1" x14ac:dyDescent="0.25"/>
    <row r="14219" customFormat="1" x14ac:dyDescent="0.25"/>
    <row r="14220" customFormat="1" x14ac:dyDescent="0.25"/>
    <row r="14221" customFormat="1" x14ac:dyDescent="0.25"/>
    <row r="14222" customFormat="1" x14ac:dyDescent="0.25"/>
    <row r="14223" customFormat="1" x14ac:dyDescent="0.25"/>
    <row r="14224" customFormat="1" x14ac:dyDescent="0.25"/>
    <row r="14225" customFormat="1" x14ac:dyDescent="0.25"/>
    <row r="14226" customFormat="1" x14ac:dyDescent="0.25"/>
    <row r="14227" customFormat="1" x14ac:dyDescent="0.25"/>
    <row r="14228" customFormat="1" x14ac:dyDescent="0.25"/>
    <row r="14229" customFormat="1" x14ac:dyDescent="0.25"/>
    <row r="14230" customFormat="1" x14ac:dyDescent="0.25"/>
    <row r="14231" customFormat="1" x14ac:dyDescent="0.25"/>
    <row r="14232" customFormat="1" x14ac:dyDescent="0.25"/>
    <row r="14233" customFormat="1" x14ac:dyDescent="0.25"/>
    <row r="14234" customFormat="1" x14ac:dyDescent="0.25"/>
    <row r="14235" customFormat="1" x14ac:dyDescent="0.25"/>
    <row r="14236" customFormat="1" x14ac:dyDescent="0.25"/>
    <row r="14237" customFormat="1" x14ac:dyDescent="0.25"/>
    <row r="14238" customFormat="1" x14ac:dyDescent="0.25"/>
    <row r="14239" customFormat="1" x14ac:dyDescent="0.25"/>
    <row r="14240" customFormat="1" x14ac:dyDescent="0.25"/>
    <row r="14241" customFormat="1" x14ac:dyDescent="0.25"/>
    <row r="14242" customFormat="1" x14ac:dyDescent="0.25"/>
    <row r="14243" customFormat="1" x14ac:dyDescent="0.25"/>
    <row r="14244" customFormat="1" x14ac:dyDescent="0.25"/>
    <row r="14245" customFormat="1" x14ac:dyDescent="0.25"/>
    <row r="14246" customFormat="1" x14ac:dyDescent="0.25"/>
    <row r="14247" customFormat="1" x14ac:dyDescent="0.25"/>
    <row r="14248" customFormat="1" x14ac:dyDescent="0.25"/>
    <row r="14249" customFormat="1" x14ac:dyDescent="0.25"/>
    <row r="14250" customFormat="1" x14ac:dyDescent="0.25"/>
    <row r="14251" customFormat="1" x14ac:dyDescent="0.25"/>
    <row r="14252" customFormat="1" x14ac:dyDescent="0.25"/>
    <row r="14253" customFormat="1" x14ac:dyDescent="0.25"/>
    <row r="14254" customFormat="1" x14ac:dyDescent="0.25"/>
    <row r="14255" customFormat="1" x14ac:dyDescent="0.25"/>
    <row r="14256" customFormat="1" x14ac:dyDescent="0.25"/>
    <row r="14257" customFormat="1" x14ac:dyDescent="0.25"/>
    <row r="14258" customFormat="1" x14ac:dyDescent="0.25"/>
    <row r="14259" customFormat="1" x14ac:dyDescent="0.25"/>
    <row r="14260" customFormat="1" x14ac:dyDescent="0.25"/>
    <row r="14261" customFormat="1" x14ac:dyDescent="0.25"/>
    <row r="14262" customFormat="1" x14ac:dyDescent="0.25"/>
    <row r="14263" customFormat="1" x14ac:dyDescent="0.25"/>
    <row r="14264" customFormat="1" x14ac:dyDescent="0.25"/>
    <row r="14265" customFormat="1" x14ac:dyDescent="0.25"/>
    <row r="14266" customFormat="1" x14ac:dyDescent="0.25"/>
    <row r="14267" customFormat="1" x14ac:dyDescent="0.25"/>
    <row r="14268" customFormat="1" x14ac:dyDescent="0.25"/>
    <row r="14269" customFormat="1" x14ac:dyDescent="0.25"/>
    <row r="14270" customFormat="1" x14ac:dyDescent="0.25"/>
    <row r="14271" customFormat="1" x14ac:dyDescent="0.25"/>
    <row r="14272" customFormat="1" x14ac:dyDescent="0.25"/>
    <row r="14273" customFormat="1" x14ac:dyDescent="0.25"/>
    <row r="14274" customFormat="1" x14ac:dyDescent="0.25"/>
    <row r="14275" customFormat="1" x14ac:dyDescent="0.25"/>
    <row r="14276" customFormat="1" x14ac:dyDescent="0.25"/>
    <row r="14277" customFormat="1" x14ac:dyDescent="0.25"/>
    <row r="14278" customFormat="1" x14ac:dyDescent="0.25"/>
    <row r="14279" customFormat="1" x14ac:dyDescent="0.25"/>
    <row r="14280" customFormat="1" x14ac:dyDescent="0.25"/>
    <row r="14281" customFormat="1" x14ac:dyDescent="0.25"/>
    <row r="14282" customFormat="1" x14ac:dyDescent="0.25"/>
    <row r="14283" customFormat="1" x14ac:dyDescent="0.25"/>
    <row r="14284" customFormat="1" x14ac:dyDescent="0.25"/>
    <row r="14285" customFormat="1" x14ac:dyDescent="0.25"/>
    <row r="14286" customFormat="1" x14ac:dyDescent="0.25"/>
    <row r="14287" customFormat="1" x14ac:dyDescent="0.25"/>
    <row r="14288" customFormat="1" x14ac:dyDescent="0.25"/>
    <row r="14289" customFormat="1" x14ac:dyDescent="0.25"/>
    <row r="14290" customFormat="1" x14ac:dyDescent="0.25"/>
    <row r="14291" customFormat="1" x14ac:dyDescent="0.25"/>
    <row r="14292" customFormat="1" x14ac:dyDescent="0.25"/>
    <row r="14293" customFormat="1" x14ac:dyDescent="0.25"/>
    <row r="14294" customFormat="1" x14ac:dyDescent="0.25"/>
    <row r="14295" customFormat="1" x14ac:dyDescent="0.25"/>
    <row r="14296" customFormat="1" x14ac:dyDescent="0.25"/>
    <row r="14297" customFormat="1" x14ac:dyDescent="0.25"/>
    <row r="14298" customFormat="1" x14ac:dyDescent="0.25"/>
    <row r="14299" customFormat="1" x14ac:dyDescent="0.25"/>
    <row r="14300" customFormat="1" x14ac:dyDescent="0.25"/>
    <row r="14301" customFormat="1" x14ac:dyDescent="0.25"/>
    <row r="14302" customFormat="1" x14ac:dyDescent="0.25"/>
    <row r="14303" customFormat="1" x14ac:dyDescent="0.25"/>
    <row r="14304" customFormat="1" x14ac:dyDescent="0.25"/>
    <row r="14305" customFormat="1" x14ac:dyDescent="0.25"/>
    <row r="14306" customFormat="1" x14ac:dyDescent="0.25"/>
    <row r="14307" customFormat="1" x14ac:dyDescent="0.25"/>
    <row r="14308" customFormat="1" x14ac:dyDescent="0.25"/>
    <row r="14309" customFormat="1" x14ac:dyDescent="0.25"/>
    <row r="14310" customFormat="1" x14ac:dyDescent="0.25"/>
    <row r="14311" customFormat="1" x14ac:dyDescent="0.25"/>
    <row r="14312" customFormat="1" x14ac:dyDescent="0.25"/>
    <row r="14313" customFormat="1" x14ac:dyDescent="0.25"/>
    <row r="14314" customFormat="1" x14ac:dyDescent="0.25"/>
    <row r="14315" customFormat="1" x14ac:dyDescent="0.25"/>
    <row r="14316" customFormat="1" x14ac:dyDescent="0.25"/>
    <row r="14317" customFormat="1" x14ac:dyDescent="0.25"/>
    <row r="14318" customFormat="1" x14ac:dyDescent="0.25"/>
    <row r="14319" customFormat="1" x14ac:dyDescent="0.25"/>
    <row r="14320" customFormat="1" x14ac:dyDescent="0.25"/>
    <row r="14321" customFormat="1" x14ac:dyDescent="0.25"/>
    <row r="14322" customFormat="1" x14ac:dyDescent="0.25"/>
    <row r="14323" customFormat="1" x14ac:dyDescent="0.25"/>
    <row r="14324" customFormat="1" x14ac:dyDescent="0.25"/>
    <row r="14325" customFormat="1" x14ac:dyDescent="0.25"/>
    <row r="14326" customFormat="1" x14ac:dyDescent="0.25"/>
    <row r="14327" customFormat="1" x14ac:dyDescent="0.25"/>
    <row r="14328" customFormat="1" x14ac:dyDescent="0.25"/>
    <row r="14329" customFormat="1" x14ac:dyDescent="0.25"/>
    <row r="14330" customFormat="1" x14ac:dyDescent="0.25"/>
    <row r="14331" customFormat="1" x14ac:dyDescent="0.25"/>
    <row r="14332" customFormat="1" x14ac:dyDescent="0.25"/>
    <row r="14333" customFormat="1" x14ac:dyDescent="0.25"/>
    <row r="14334" customFormat="1" x14ac:dyDescent="0.25"/>
    <row r="14335" customFormat="1" x14ac:dyDescent="0.25"/>
    <row r="14336" customFormat="1" x14ac:dyDescent="0.25"/>
    <row r="14337" customFormat="1" x14ac:dyDescent="0.25"/>
    <row r="14338" customFormat="1" x14ac:dyDescent="0.25"/>
    <row r="14339" customFormat="1" x14ac:dyDescent="0.25"/>
    <row r="14340" customFormat="1" x14ac:dyDescent="0.25"/>
    <row r="14341" customFormat="1" x14ac:dyDescent="0.25"/>
    <row r="14342" customFormat="1" x14ac:dyDescent="0.25"/>
    <row r="14343" customFormat="1" x14ac:dyDescent="0.25"/>
    <row r="14344" customFormat="1" x14ac:dyDescent="0.25"/>
    <row r="14345" customFormat="1" x14ac:dyDescent="0.25"/>
    <row r="14346" customFormat="1" x14ac:dyDescent="0.25"/>
    <row r="14347" customFormat="1" x14ac:dyDescent="0.25"/>
    <row r="14348" customFormat="1" x14ac:dyDescent="0.25"/>
    <row r="14349" customFormat="1" x14ac:dyDescent="0.25"/>
    <row r="14350" customFormat="1" x14ac:dyDescent="0.25"/>
    <row r="14351" customFormat="1" x14ac:dyDescent="0.25"/>
    <row r="14352" customFormat="1" x14ac:dyDescent="0.25"/>
    <row r="14353" customFormat="1" x14ac:dyDescent="0.25"/>
    <row r="14354" customFormat="1" x14ac:dyDescent="0.25"/>
    <row r="14355" customFormat="1" x14ac:dyDescent="0.25"/>
    <row r="14356" customFormat="1" x14ac:dyDescent="0.25"/>
    <row r="14357" customFormat="1" x14ac:dyDescent="0.25"/>
    <row r="14358" customFormat="1" x14ac:dyDescent="0.25"/>
    <row r="14359" customFormat="1" x14ac:dyDescent="0.25"/>
    <row r="14360" customFormat="1" x14ac:dyDescent="0.25"/>
    <row r="14361" customFormat="1" x14ac:dyDescent="0.25"/>
    <row r="14362" customFormat="1" x14ac:dyDescent="0.25"/>
    <row r="14363" customFormat="1" x14ac:dyDescent="0.25"/>
    <row r="14364" customFormat="1" x14ac:dyDescent="0.25"/>
    <row r="14365" customFormat="1" x14ac:dyDescent="0.25"/>
    <row r="14366" customFormat="1" x14ac:dyDescent="0.25"/>
    <row r="14367" customFormat="1" x14ac:dyDescent="0.25"/>
    <row r="14368" customFormat="1" x14ac:dyDescent="0.25"/>
    <row r="14369" customFormat="1" x14ac:dyDescent="0.25"/>
    <row r="14370" customFormat="1" x14ac:dyDescent="0.25"/>
    <row r="14371" customFormat="1" x14ac:dyDescent="0.25"/>
    <row r="14372" customFormat="1" x14ac:dyDescent="0.25"/>
    <row r="14373" customFormat="1" x14ac:dyDescent="0.25"/>
    <row r="14374" customFormat="1" x14ac:dyDescent="0.25"/>
    <row r="14375" customFormat="1" x14ac:dyDescent="0.25"/>
    <row r="14376" customFormat="1" x14ac:dyDescent="0.25"/>
    <row r="14377" customFormat="1" x14ac:dyDescent="0.25"/>
    <row r="14378" customFormat="1" x14ac:dyDescent="0.25"/>
    <row r="14379" customFormat="1" x14ac:dyDescent="0.25"/>
    <row r="14380" customFormat="1" x14ac:dyDescent="0.25"/>
    <row r="14381" customFormat="1" x14ac:dyDescent="0.25"/>
    <row r="14382" customFormat="1" x14ac:dyDescent="0.25"/>
    <row r="14383" customFormat="1" x14ac:dyDescent="0.25"/>
    <row r="14384" customFormat="1" x14ac:dyDescent="0.25"/>
    <row r="14385" customFormat="1" x14ac:dyDescent="0.25"/>
    <row r="14386" customFormat="1" x14ac:dyDescent="0.25"/>
    <row r="14387" customFormat="1" x14ac:dyDescent="0.25"/>
    <row r="14388" customFormat="1" x14ac:dyDescent="0.25"/>
    <row r="14389" customFormat="1" x14ac:dyDescent="0.25"/>
    <row r="14390" customFormat="1" x14ac:dyDescent="0.25"/>
    <row r="14391" customFormat="1" x14ac:dyDescent="0.25"/>
    <row r="14392" customFormat="1" x14ac:dyDescent="0.25"/>
    <row r="14393" customFormat="1" x14ac:dyDescent="0.25"/>
    <row r="14394" customFormat="1" x14ac:dyDescent="0.25"/>
    <row r="14395" customFormat="1" x14ac:dyDescent="0.25"/>
    <row r="14396" customFormat="1" x14ac:dyDescent="0.25"/>
    <row r="14397" customFormat="1" x14ac:dyDescent="0.25"/>
    <row r="14398" customFormat="1" x14ac:dyDescent="0.25"/>
    <row r="14399" customFormat="1" x14ac:dyDescent="0.25"/>
    <row r="14400" customFormat="1" x14ac:dyDescent="0.25"/>
    <row r="14401" customFormat="1" x14ac:dyDescent="0.25"/>
    <row r="14402" customFormat="1" x14ac:dyDescent="0.25"/>
    <row r="14403" customFormat="1" x14ac:dyDescent="0.25"/>
    <row r="14404" customFormat="1" x14ac:dyDescent="0.25"/>
    <row r="14405" customFormat="1" x14ac:dyDescent="0.25"/>
    <row r="14406" customFormat="1" x14ac:dyDescent="0.25"/>
    <row r="14407" customFormat="1" x14ac:dyDescent="0.25"/>
    <row r="14408" customFormat="1" x14ac:dyDescent="0.25"/>
    <row r="14409" customFormat="1" x14ac:dyDescent="0.25"/>
    <row r="14410" customFormat="1" x14ac:dyDescent="0.25"/>
    <row r="14411" customFormat="1" x14ac:dyDescent="0.25"/>
    <row r="14412" customFormat="1" x14ac:dyDescent="0.25"/>
    <row r="14413" customFormat="1" x14ac:dyDescent="0.25"/>
    <row r="14414" customFormat="1" x14ac:dyDescent="0.25"/>
    <row r="14415" customFormat="1" x14ac:dyDescent="0.25"/>
    <row r="14416" customFormat="1" x14ac:dyDescent="0.25"/>
    <row r="14417" customFormat="1" x14ac:dyDescent="0.25"/>
    <row r="14418" customFormat="1" x14ac:dyDescent="0.25"/>
    <row r="14419" customFormat="1" x14ac:dyDescent="0.25"/>
    <row r="14420" customFormat="1" x14ac:dyDescent="0.25"/>
    <row r="14421" customFormat="1" x14ac:dyDescent="0.25"/>
    <row r="14422" customFormat="1" x14ac:dyDescent="0.25"/>
    <row r="14423" customFormat="1" x14ac:dyDescent="0.25"/>
    <row r="14424" customFormat="1" x14ac:dyDescent="0.25"/>
    <row r="14425" customFormat="1" x14ac:dyDescent="0.25"/>
    <row r="14426" customFormat="1" x14ac:dyDescent="0.25"/>
    <row r="14427" customFormat="1" x14ac:dyDescent="0.25"/>
    <row r="14428" customFormat="1" x14ac:dyDescent="0.25"/>
    <row r="14429" customFormat="1" x14ac:dyDescent="0.25"/>
    <row r="14430" customFormat="1" x14ac:dyDescent="0.25"/>
    <row r="14431" customFormat="1" x14ac:dyDescent="0.25"/>
    <row r="14432" customFormat="1" x14ac:dyDescent="0.25"/>
    <row r="14433" customFormat="1" x14ac:dyDescent="0.25"/>
    <row r="14434" customFormat="1" x14ac:dyDescent="0.25"/>
    <row r="14435" customFormat="1" x14ac:dyDescent="0.25"/>
    <row r="14436" customFormat="1" x14ac:dyDescent="0.25"/>
    <row r="14437" customFormat="1" x14ac:dyDescent="0.25"/>
    <row r="14438" customFormat="1" x14ac:dyDescent="0.25"/>
    <row r="14439" customFormat="1" x14ac:dyDescent="0.25"/>
    <row r="14440" customFormat="1" x14ac:dyDescent="0.25"/>
    <row r="14441" customFormat="1" x14ac:dyDescent="0.25"/>
    <row r="14442" customFormat="1" x14ac:dyDescent="0.25"/>
    <row r="14443" customFormat="1" x14ac:dyDescent="0.25"/>
    <row r="14444" customFormat="1" x14ac:dyDescent="0.25"/>
    <row r="14445" customFormat="1" x14ac:dyDescent="0.25"/>
    <row r="14446" customFormat="1" x14ac:dyDescent="0.25"/>
    <row r="14447" customFormat="1" x14ac:dyDescent="0.25"/>
    <row r="14448" customFormat="1" x14ac:dyDescent="0.25"/>
    <row r="14449" customFormat="1" x14ac:dyDescent="0.25"/>
    <row r="14450" customFormat="1" x14ac:dyDescent="0.25"/>
    <row r="14451" customFormat="1" x14ac:dyDescent="0.25"/>
    <row r="14452" customFormat="1" x14ac:dyDescent="0.25"/>
    <row r="14453" customFormat="1" x14ac:dyDescent="0.25"/>
    <row r="14454" customFormat="1" x14ac:dyDescent="0.25"/>
    <row r="14455" customFormat="1" x14ac:dyDescent="0.25"/>
    <row r="14456" customFormat="1" x14ac:dyDescent="0.25"/>
    <row r="14457" customFormat="1" x14ac:dyDescent="0.25"/>
    <row r="14458" customFormat="1" x14ac:dyDescent="0.25"/>
    <row r="14459" customFormat="1" x14ac:dyDescent="0.25"/>
    <row r="14460" customFormat="1" x14ac:dyDescent="0.25"/>
    <row r="14461" customFormat="1" x14ac:dyDescent="0.25"/>
    <row r="14462" customFormat="1" x14ac:dyDescent="0.25"/>
    <row r="14463" customFormat="1" x14ac:dyDescent="0.25"/>
    <row r="14464" customFormat="1" x14ac:dyDescent="0.25"/>
    <row r="14465" customFormat="1" x14ac:dyDescent="0.25"/>
    <row r="14466" customFormat="1" x14ac:dyDescent="0.25"/>
    <row r="14467" customFormat="1" x14ac:dyDescent="0.25"/>
    <row r="14468" customFormat="1" x14ac:dyDescent="0.25"/>
    <row r="14469" customFormat="1" x14ac:dyDescent="0.25"/>
    <row r="14470" customFormat="1" x14ac:dyDescent="0.25"/>
    <row r="14471" customFormat="1" x14ac:dyDescent="0.25"/>
    <row r="14472" customFormat="1" x14ac:dyDescent="0.25"/>
    <row r="14473" customFormat="1" x14ac:dyDescent="0.25"/>
    <row r="14474" customFormat="1" x14ac:dyDescent="0.25"/>
    <row r="14475" customFormat="1" x14ac:dyDescent="0.25"/>
    <row r="14476" customFormat="1" x14ac:dyDescent="0.25"/>
    <row r="14477" customFormat="1" x14ac:dyDescent="0.25"/>
    <row r="14478" customFormat="1" x14ac:dyDescent="0.25"/>
    <row r="14479" customFormat="1" x14ac:dyDescent="0.25"/>
    <row r="14480" customFormat="1" x14ac:dyDescent="0.25"/>
    <row r="14481" customFormat="1" x14ac:dyDescent="0.25"/>
    <row r="14482" customFormat="1" x14ac:dyDescent="0.25"/>
    <row r="14483" customFormat="1" x14ac:dyDescent="0.25"/>
    <row r="14484" customFormat="1" x14ac:dyDescent="0.25"/>
    <row r="14485" customFormat="1" x14ac:dyDescent="0.25"/>
    <row r="14486" customFormat="1" x14ac:dyDescent="0.25"/>
    <row r="14487" customFormat="1" x14ac:dyDescent="0.25"/>
    <row r="14488" customFormat="1" x14ac:dyDescent="0.25"/>
    <row r="14489" customFormat="1" x14ac:dyDescent="0.25"/>
    <row r="14490" customFormat="1" x14ac:dyDescent="0.25"/>
    <row r="14491" customFormat="1" x14ac:dyDescent="0.25"/>
    <row r="14492" customFormat="1" x14ac:dyDescent="0.25"/>
    <row r="14493" customFormat="1" x14ac:dyDescent="0.25"/>
    <row r="14494" customFormat="1" x14ac:dyDescent="0.25"/>
    <row r="14495" customFormat="1" x14ac:dyDescent="0.25"/>
    <row r="14496" customFormat="1" x14ac:dyDescent="0.25"/>
    <row r="14497" customFormat="1" x14ac:dyDescent="0.25"/>
    <row r="14498" customFormat="1" x14ac:dyDescent="0.25"/>
    <row r="14499" customFormat="1" x14ac:dyDescent="0.25"/>
    <row r="14500" customFormat="1" x14ac:dyDescent="0.25"/>
    <row r="14501" customFormat="1" x14ac:dyDescent="0.25"/>
    <row r="14502" customFormat="1" x14ac:dyDescent="0.25"/>
    <row r="14503" customFormat="1" x14ac:dyDescent="0.25"/>
    <row r="14504" customFormat="1" x14ac:dyDescent="0.25"/>
    <row r="14505" customFormat="1" x14ac:dyDescent="0.25"/>
    <row r="14506" customFormat="1" x14ac:dyDescent="0.25"/>
    <row r="14507" customFormat="1" x14ac:dyDescent="0.25"/>
    <row r="14508" customFormat="1" x14ac:dyDescent="0.25"/>
    <row r="14509" customFormat="1" x14ac:dyDescent="0.25"/>
    <row r="14510" customFormat="1" x14ac:dyDescent="0.25"/>
    <row r="14511" customFormat="1" x14ac:dyDescent="0.25"/>
    <row r="14512" customFormat="1" x14ac:dyDescent="0.25"/>
    <row r="14513" customFormat="1" x14ac:dyDescent="0.25"/>
    <row r="14514" customFormat="1" x14ac:dyDescent="0.25"/>
    <row r="14515" customFormat="1" x14ac:dyDescent="0.25"/>
    <row r="14516" customFormat="1" x14ac:dyDescent="0.25"/>
    <row r="14517" customFormat="1" x14ac:dyDescent="0.25"/>
    <row r="14518" customFormat="1" x14ac:dyDescent="0.25"/>
    <row r="14519" customFormat="1" x14ac:dyDescent="0.25"/>
    <row r="14520" customFormat="1" x14ac:dyDescent="0.25"/>
    <row r="14521" customFormat="1" x14ac:dyDescent="0.25"/>
    <row r="14522" customFormat="1" x14ac:dyDescent="0.25"/>
    <row r="14523" customFormat="1" x14ac:dyDescent="0.25"/>
    <row r="14524" customFormat="1" x14ac:dyDescent="0.25"/>
    <row r="14525" customFormat="1" x14ac:dyDescent="0.25"/>
    <row r="14526" customFormat="1" x14ac:dyDescent="0.25"/>
    <row r="14527" customFormat="1" x14ac:dyDescent="0.25"/>
    <row r="14528" customFormat="1" x14ac:dyDescent="0.25"/>
    <row r="14529" customFormat="1" x14ac:dyDescent="0.25"/>
    <row r="14530" customFormat="1" x14ac:dyDescent="0.25"/>
    <row r="14531" customFormat="1" x14ac:dyDescent="0.25"/>
    <row r="14532" customFormat="1" x14ac:dyDescent="0.25"/>
    <row r="14533" customFormat="1" x14ac:dyDescent="0.25"/>
    <row r="14534" customFormat="1" x14ac:dyDescent="0.25"/>
    <row r="14535" customFormat="1" x14ac:dyDescent="0.25"/>
    <row r="14536" customFormat="1" x14ac:dyDescent="0.25"/>
    <row r="14537" customFormat="1" x14ac:dyDescent="0.25"/>
    <row r="14538" customFormat="1" x14ac:dyDescent="0.25"/>
    <row r="14539" customFormat="1" x14ac:dyDescent="0.25"/>
    <row r="14540" customFormat="1" x14ac:dyDescent="0.25"/>
    <row r="14541" customFormat="1" x14ac:dyDescent="0.25"/>
    <row r="14542" customFormat="1" x14ac:dyDescent="0.25"/>
    <row r="14543" customFormat="1" x14ac:dyDescent="0.25"/>
    <row r="14544" customFormat="1" x14ac:dyDescent="0.25"/>
    <row r="14545" customFormat="1" x14ac:dyDescent="0.25"/>
    <row r="14546" customFormat="1" x14ac:dyDescent="0.25"/>
    <row r="14547" customFormat="1" x14ac:dyDescent="0.25"/>
    <row r="14548" customFormat="1" x14ac:dyDescent="0.25"/>
    <row r="14549" customFormat="1" x14ac:dyDescent="0.25"/>
    <row r="14550" customFormat="1" x14ac:dyDescent="0.25"/>
    <row r="14551" customFormat="1" x14ac:dyDescent="0.25"/>
    <row r="14552" customFormat="1" x14ac:dyDescent="0.25"/>
    <row r="14553" customFormat="1" x14ac:dyDescent="0.25"/>
    <row r="14554" customFormat="1" x14ac:dyDescent="0.25"/>
    <row r="14555" customFormat="1" x14ac:dyDescent="0.25"/>
    <row r="14556" customFormat="1" x14ac:dyDescent="0.25"/>
    <row r="14557" customFormat="1" x14ac:dyDescent="0.25"/>
    <row r="14558" customFormat="1" x14ac:dyDescent="0.25"/>
    <row r="14559" customFormat="1" x14ac:dyDescent="0.25"/>
    <row r="14560" customFormat="1" x14ac:dyDescent="0.25"/>
    <row r="14561" customFormat="1" x14ac:dyDescent="0.25"/>
    <row r="14562" customFormat="1" x14ac:dyDescent="0.25"/>
    <row r="14563" customFormat="1" x14ac:dyDescent="0.25"/>
    <row r="14564" customFormat="1" x14ac:dyDescent="0.25"/>
    <row r="14565" customFormat="1" x14ac:dyDescent="0.25"/>
    <row r="14566" customFormat="1" x14ac:dyDescent="0.25"/>
    <row r="14567" customFormat="1" x14ac:dyDescent="0.25"/>
    <row r="14568" customFormat="1" x14ac:dyDescent="0.25"/>
    <row r="14569" customFormat="1" x14ac:dyDescent="0.25"/>
    <row r="14570" customFormat="1" x14ac:dyDescent="0.25"/>
    <row r="14571" customFormat="1" x14ac:dyDescent="0.25"/>
    <row r="14572" customFormat="1" x14ac:dyDescent="0.25"/>
    <row r="14573" customFormat="1" x14ac:dyDescent="0.25"/>
    <row r="14574" customFormat="1" x14ac:dyDescent="0.25"/>
    <row r="14575" customFormat="1" x14ac:dyDescent="0.25"/>
    <row r="14576" customFormat="1" x14ac:dyDescent="0.25"/>
    <row r="14577" customFormat="1" x14ac:dyDescent="0.25"/>
    <row r="14578" customFormat="1" x14ac:dyDescent="0.25"/>
    <row r="14579" customFormat="1" x14ac:dyDescent="0.25"/>
    <row r="14580" customFormat="1" x14ac:dyDescent="0.25"/>
    <row r="14581" customFormat="1" x14ac:dyDescent="0.25"/>
    <row r="14582" customFormat="1" x14ac:dyDescent="0.25"/>
    <row r="14583" customFormat="1" x14ac:dyDescent="0.25"/>
    <row r="14584" customFormat="1" x14ac:dyDescent="0.25"/>
    <row r="14585" customFormat="1" x14ac:dyDescent="0.25"/>
    <row r="14586" customFormat="1" x14ac:dyDescent="0.25"/>
    <row r="14587" customFormat="1" x14ac:dyDescent="0.25"/>
    <row r="14588" customFormat="1" x14ac:dyDescent="0.25"/>
    <row r="14589" customFormat="1" x14ac:dyDescent="0.25"/>
    <row r="14590" customFormat="1" x14ac:dyDescent="0.25"/>
    <row r="14591" customFormat="1" x14ac:dyDescent="0.25"/>
    <row r="14592" customFormat="1" x14ac:dyDescent="0.25"/>
    <row r="14593" customFormat="1" x14ac:dyDescent="0.25"/>
    <row r="14594" customFormat="1" x14ac:dyDescent="0.25"/>
    <row r="14595" customFormat="1" x14ac:dyDescent="0.25"/>
    <row r="14596" customFormat="1" x14ac:dyDescent="0.25"/>
    <row r="14597" customFormat="1" x14ac:dyDescent="0.25"/>
    <row r="14598" customFormat="1" x14ac:dyDescent="0.25"/>
    <row r="14599" customFormat="1" x14ac:dyDescent="0.25"/>
    <row r="14600" customFormat="1" x14ac:dyDescent="0.25"/>
    <row r="14601" customFormat="1" x14ac:dyDescent="0.25"/>
    <row r="14602" customFormat="1" x14ac:dyDescent="0.25"/>
    <row r="14603" customFormat="1" x14ac:dyDescent="0.25"/>
    <row r="14604" customFormat="1" x14ac:dyDescent="0.25"/>
    <row r="14605" customFormat="1" x14ac:dyDescent="0.25"/>
    <row r="14606" customFormat="1" x14ac:dyDescent="0.25"/>
    <row r="14607" customFormat="1" x14ac:dyDescent="0.25"/>
    <row r="14608" customFormat="1" x14ac:dyDescent="0.25"/>
    <row r="14609" customFormat="1" x14ac:dyDescent="0.25"/>
    <row r="14610" customFormat="1" x14ac:dyDescent="0.25"/>
    <row r="14611" customFormat="1" x14ac:dyDescent="0.25"/>
    <row r="14612" customFormat="1" x14ac:dyDescent="0.25"/>
    <row r="14613" customFormat="1" x14ac:dyDescent="0.25"/>
    <row r="14614" customFormat="1" x14ac:dyDescent="0.25"/>
    <row r="14615" customFormat="1" x14ac:dyDescent="0.25"/>
    <row r="14616" customFormat="1" x14ac:dyDescent="0.25"/>
    <row r="14617" customFormat="1" x14ac:dyDescent="0.25"/>
    <row r="14618" customFormat="1" x14ac:dyDescent="0.25"/>
    <row r="14619" customFormat="1" x14ac:dyDescent="0.25"/>
    <row r="14620" customFormat="1" x14ac:dyDescent="0.25"/>
    <row r="14621" customFormat="1" x14ac:dyDescent="0.25"/>
    <row r="14622" customFormat="1" x14ac:dyDescent="0.25"/>
    <row r="14623" customFormat="1" x14ac:dyDescent="0.25"/>
    <row r="14624" customFormat="1" x14ac:dyDescent="0.25"/>
    <row r="14625" customFormat="1" x14ac:dyDescent="0.25"/>
    <row r="14626" customFormat="1" x14ac:dyDescent="0.25"/>
    <row r="14627" customFormat="1" x14ac:dyDescent="0.25"/>
    <row r="14628" customFormat="1" x14ac:dyDescent="0.25"/>
    <row r="14629" customFormat="1" x14ac:dyDescent="0.25"/>
    <row r="14630" customFormat="1" x14ac:dyDescent="0.25"/>
    <row r="14631" customFormat="1" x14ac:dyDescent="0.25"/>
    <row r="14632" customFormat="1" x14ac:dyDescent="0.25"/>
    <row r="14633" customFormat="1" x14ac:dyDescent="0.25"/>
    <row r="14634" customFormat="1" x14ac:dyDescent="0.25"/>
    <row r="14635" customFormat="1" x14ac:dyDescent="0.25"/>
    <row r="14636" customFormat="1" x14ac:dyDescent="0.25"/>
    <row r="14637" customFormat="1" x14ac:dyDescent="0.25"/>
    <row r="14638" customFormat="1" x14ac:dyDescent="0.25"/>
    <row r="14639" customFormat="1" x14ac:dyDescent="0.25"/>
    <row r="14640" customFormat="1" x14ac:dyDescent="0.25"/>
    <row r="14641" customFormat="1" x14ac:dyDescent="0.25"/>
    <row r="14642" customFormat="1" x14ac:dyDescent="0.25"/>
    <row r="14643" customFormat="1" x14ac:dyDescent="0.25"/>
    <row r="14644" customFormat="1" x14ac:dyDescent="0.25"/>
    <row r="14645" customFormat="1" x14ac:dyDescent="0.25"/>
    <row r="14646" customFormat="1" x14ac:dyDescent="0.25"/>
    <row r="14647" customFormat="1" x14ac:dyDescent="0.25"/>
    <row r="14648" customFormat="1" x14ac:dyDescent="0.25"/>
    <row r="14649" customFormat="1" x14ac:dyDescent="0.25"/>
    <row r="14650" customFormat="1" x14ac:dyDescent="0.25"/>
    <row r="14651" customFormat="1" x14ac:dyDescent="0.25"/>
    <row r="14652" customFormat="1" x14ac:dyDescent="0.25"/>
    <row r="14653" customFormat="1" x14ac:dyDescent="0.25"/>
    <row r="14654" customFormat="1" x14ac:dyDescent="0.25"/>
    <row r="14655" customFormat="1" x14ac:dyDescent="0.25"/>
    <row r="14656" customFormat="1" x14ac:dyDescent="0.25"/>
    <row r="14657" customFormat="1" x14ac:dyDescent="0.25"/>
    <row r="14658" customFormat="1" x14ac:dyDescent="0.25"/>
    <row r="14659" customFormat="1" x14ac:dyDescent="0.25"/>
    <row r="14660" customFormat="1" x14ac:dyDescent="0.25"/>
    <row r="14661" customFormat="1" x14ac:dyDescent="0.25"/>
    <row r="14662" customFormat="1" x14ac:dyDescent="0.25"/>
    <row r="14663" customFormat="1" x14ac:dyDescent="0.25"/>
    <row r="14664" customFormat="1" x14ac:dyDescent="0.25"/>
    <row r="14665" customFormat="1" x14ac:dyDescent="0.25"/>
    <row r="14666" customFormat="1" x14ac:dyDescent="0.25"/>
    <row r="14667" customFormat="1" x14ac:dyDescent="0.25"/>
    <row r="14668" customFormat="1" x14ac:dyDescent="0.25"/>
    <row r="14669" customFormat="1" x14ac:dyDescent="0.25"/>
    <row r="14670" customFormat="1" x14ac:dyDescent="0.25"/>
    <row r="14671" customFormat="1" x14ac:dyDescent="0.25"/>
    <row r="14672" customFormat="1" x14ac:dyDescent="0.25"/>
    <row r="14673" customFormat="1" x14ac:dyDescent="0.25"/>
    <row r="14674" customFormat="1" x14ac:dyDescent="0.25"/>
    <row r="14675" customFormat="1" x14ac:dyDescent="0.25"/>
    <row r="14676" customFormat="1" x14ac:dyDescent="0.25"/>
    <row r="14677" customFormat="1" x14ac:dyDescent="0.25"/>
    <row r="14678" customFormat="1" x14ac:dyDescent="0.25"/>
    <row r="14679" customFormat="1" x14ac:dyDescent="0.25"/>
    <row r="14680" customFormat="1" x14ac:dyDescent="0.25"/>
    <row r="14681" customFormat="1" x14ac:dyDescent="0.25"/>
    <row r="14682" customFormat="1" x14ac:dyDescent="0.25"/>
    <row r="14683" customFormat="1" x14ac:dyDescent="0.25"/>
    <row r="14684" customFormat="1" x14ac:dyDescent="0.25"/>
    <row r="14685" customFormat="1" x14ac:dyDescent="0.25"/>
    <row r="14686" customFormat="1" x14ac:dyDescent="0.25"/>
    <row r="14687" customFormat="1" x14ac:dyDescent="0.25"/>
    <row r="14688" customFormat="1" x14ac:dyDescent="0.25"/>
    <row r="14689" customFormat="1" x14ac:dyDescent="0.25"/>
    <row r="14690" customFormat="1" x14ac:dyDescent="0.25"/>
    <row r="14691" customFormat="1" x14ac:dyDescent="0.25"/>
    <row r="14692" customFormat="1" x14ac:dyDescent="0.25"/>
    <row r="14693" customFormat="1" x14ac:dyDescent="0.25"/>
    <row r="14694" customFormat="1" x14ac:dyDescent="0.25"/>
    <row r="14695" customFormat="1" x14ac:dyDescent="0.25"/>
    <row r="14696" customFormat="1" x14ac:dyDescent="0.25"/>
    <row r="14697" customFormat="1" x14ac:dyDescent="0.25"/>
    <row r="14698" customFormat="1" x14ac:dyDescent="0.25"/>
    <row r="14699" customFormat="1" x14ac:dyDescent="0.25"/>
    <row r="14700" customFormat="1" x14ac:dyDescent="0.25"/>
    <row r="14701" customFormat="1" x14ac:dyDescent="0.25"/>
    <row r="14702" customFormat="1" x14ac:dyDescent="0.25"/>
    <row r="14703" customFormat="1" x14ac:dyDescent="0.25"/>
    <row r="14704" customFormat="1" x14ac:dyDescent="0.25"/>
    <row r="14705" customFormat="1" x14ac:dyDescent="0.25"/>
    <row r="14706" customFormat="1" x14ac:dyDescent="0.25"/>
    <row r="14707" customFormat="1" x14ac:dyDescent="0.25"/>
    <row r="14708" customFormat="1" x14ac:dyDescent="0.25"/>
    <row r="14709" customFormat="1" x14ac:dyDescent="0.25"/>
    <row r="14710" customFormat="1" x14ac:dyDescent="0.25"/>
    <row r="14711" customFormat="1" x14ac:dyDescent="0.25"/>
    <row r="14712" customFormat="1" x14ac:dyDescent="0.25"/>
    <row r="14713" customFormat="1" x14ac:dyDescent="0.25"/>
    <row r="14714" customFormat="1" x14ac:dyDescent="0.25"/>
    <row r="14715" customFormat="1" x14ac:dyDescent="0.25"/>
    <row r="14716" customFormat="1" x14ac:dyDescent="0.25"/>
    <row r="14717" customFormat="1" x14ac:dyDescent="0.25"/>
    <row r="14718" customFormat="1" x14ac:dyDescent="0.25"/>
    <row r="14719" customFormat="1" x14ac:dyDescent="0.25"/>
    <row r="14720" customFormat="1" x14ac:dyDescent="0.25"/>
    <row r="14721" customFormat="1" x14ac:dyDescent="0.25"/>
    <row r="14722" customFormat="1" x14ac:dyDescent="0.25"/>
    <row r="14723" customFormat="1" x14ac:dyDescent="0.25"/>
    <row r="14724" customFormat="1" x14ac:dyDescent="0.25"/>
    <row r="14725" customFormat="1" x14ac:dyDescent="0.25"/>
    <row r="14726" customFormat="1" x14ac:dyDescent="0.25"/>
    <row r="14727" customFormat="1" x14ac:dyDescent="0.25"/>
    <row r="14728" customFormat="1" x14ac:dyDescent="0.25"/>
    <row r="14729" customFormat="1" x14ac:dyDescent="0.25"/>
    <row r="14730" customFormat="1" x14ac:dyDescent="0.25"/>
    <row r="14731" customFormat="1" x14ac:dyDescent="0.25"/>
    <row r="14732" customFormat="1" x14ac:dyDescent="0.25"/>
    <row r="14733" customFormat="1" x14ac:dyDescent="0.25"/>
    <row r="14734" customFormat="1" x14ac:dyDescent="0.25"/>
    <row r="14735" customFormat="1" x14ac:dyDescent="0.25"/>
    <row r="14736" customFormat="1" x14ac:dyDescent="0.25"/>
    <row r="14737" customFormat="1" x14ac:dyDescent="0.25"/>
    <row r="14738" customFormat="1" x14ac:dyDescent="0.25"/>
    <row r="14739" customFormat="1" x14ac:dyDescent="0.25"/>
    <row r="14740" customFormat="1" x14ac:dyDescent="0.25"/>
    <row r="14741" customFormat="1" x14ac:dyDescent="0.25"/>
    <row r="14742" customFormat="1" x14ac:dyDescent="0.25"/>
    <row r="14743" customFormat="1" x14ac:dyDescent="0.25"/>
    <row r="14744" customFormat="1" x14ac:dyDescent="0.25"/>
    <row r="14745" customFormat="1" x14ac:dyDescent="0.25"/>
    <row r="14746" customFormat="1" x14ac:dyDescent="0.25"/>
    <row r="14747" customFormat="1" x14ac:dyDescent="0.25"/>
    <row r="14748" customFormat="1" x14ac:dyDescent="0.25"/>
    <row r="14749" customFormat="1" x14ac:dyDescent="0.25"/>
    <row r="14750" customFormat="1" x14ac:dyDescent="0.25"/>
    <row r="14751" customFormat="1" x14ac:dyDescent="0.25"/>
    <row r="14752" customFormat="1" x14ac:dyDescent="0.25"/>
    <row r="14753" customFormat="1" x14ac:dyDescent="0.25"/>
    <row r="14754" customFormat="1" x14ac:dyDescent="0.25"/>
    <row r="14755" customFormat="1" x14ac:dyDescent="0.25"/>
    <row r="14756" customFormat="1" x14ac:dyDescent="0.25"/>
    <row r="14757" customFormat="1" x14ac:dyDescent="0.25"/>
    <row r="14758" customFormat="1" x14ac:dyDescent="0.25"/>
    <row r="14759" customFormat="1" x14ac:dyDescent="0.25"/>
    <row r="14760" customFormat="1" x14ac:dyDescent="0.25"/>
    <row r="14761" customFormat="1" x14ac:dyDescent="0.25"/>
    <row r="14762" customFormat="1" x14ac:dyDescent="0.25"/>
    <row r="14763" customFormat="1" x14ac:dyDescent="0.25"/>
    <row r="14764" customFormat="1" x14ac:dyDescent="0.25"/>
    <row r="14765" customFormat="1" x14ac:dyDescent="0.25"/>
    <row r="14766" customFormat="1" x14ac:dyDescent="0.25"/>
    <row r="14767" customFormat="1" x14ac:dyDescent="0.25"/>
    <row r="14768" customFormat="1" x14ac:dyDescent="0.25"/>
    <row r="14769" customFormat="1" x14ac:dyDescent="0.25"/>
    <row r="14770" customFormat="1" x14ac:dyDescent="0.25"/>
    <row r="14771" customFormat="1" x14ac:dyDescent="0.25"/>
    <row r="14772" customFormat="1" x14ac:dyDescent="0.25"/>
    <row r="14773" customFormat="1" x14ac:dyDescent="0.25"/>
    <row r="14774" customFormat="1" x14ac:dyDescent="0.25"/>
    <row r="14775" customFormat="1" x14ac:dyDescent="0.25"/>
    <row r="14776" customFormat="1" x14ac:dyDescent="0.25"/>
    <row r="14777" customFormat="1" x14ac:dyDescent="0.25"/>
    <row r="14778" customFormat="1" x14ac:dyDescent="0.25"/>
    <row r="14779" customFormat="1" x14ac:dyDescent="0.25"/>
    <row r="14780" customFormat="1" x14ac:dyDescent="0.25"/>
    <row r="14781" customFormat="1" x14ac:dyDescent="0.25"/>
    <row r="14782" customFormat="1" x14ac:dyDescent="0.25"/>
    <row r="14783" customFormat="1" x14ac:dyDescent="0.25"/>
    <row r="14784" customFormat="1" x14ac:dyDescent="0.25"/>
    <row r="14785" customFormat="1" x14ac:dyDescent="0.25"/>
    <row r="14786" customFormat="1" x14ac:dyDescent="0.25"/>
    <row r="14787" customFormat="1" x14ac:dyDescent="0.25"/>
    <row r="14788" customFormat="1" x14ac:dyDescent="0.25"/>
    <row r="14789" customFormat="1" x14ac:dyDescent="0.25"/>
    <row r="14790" customFormat="1" x14ac:dyDescent="0.25"/>
    <row r="14791" customFormat="1" x14ac:dyDescent="0.25"/>
    <row r="14792" customFormat="1" x14ac:dyDescent="0.25"/>
    <row r="14793" customFormat="1" x14ac:dyDescent="0.25"/>
    <row r="14794" customFormat="1" x14ac:dyDescent="0.25"/>
    <row r="14795" customFormat="1" x14ac:dyDescent="0.25"/>
    <row r="14796" customFormat="1" x14ac:dyDescent="0.25"/>
    <row r="14797" customFormat="1" x14ac:dyDescent="0.25"/>
    <row r="14798" customFormat="1" x14ac:dyDescent="0.25"/>
    <row r="14799" customFormat="1" x14ac:dyDescent="0.25"/>
    <row r="14800" customFormat="1" x14ac:dyDescent="0.25"/>
    <row r="14801" customFormat="1" x14ac:dyDescent="0.25"/>
    <row r="14802" customFormat="1" x14ac:dyDescent="0.25"/>
    <row r="14803" customFormat="1" x14ac:dyDescent="0.25"/>
    <row r="14804" customFormat="1" x14ac:dyDescent="0.25"/>
    <row r="14805" customFormat="1" x14ac:dyDescent="0.25"/>
    <row r="14806" customFormat="1" x14ac:dyDescent="0.25"/>
    <row r="14807" customFormat="1" x14ac:dyDescent="0.25"/>
    <row r="14808" customFormat="1" x14ac:dyDescent="0.25"/>
    <row r="14809" customFormat="1" x14ac:dyDescent="0.25"/>
    <row r="14810" customFormat="1" x14ac:dyDescent="0.25"/>
    <row r="14811" customFormat="1" x14ac:dyDescent="0.25"/>
    <row r="14812" customFormat="1" x14ac:dyDescent="0.25"/>
    <row r="14813" customFormat="1" x14ac:dyDescent="0.25"/>
    <row r="14814" customFormat="1" x14ac:dyDescent="0.25"/>
    <row r="14815" customFormat="1" x14ac:dyDescent="0.25"/>
    <row r="14816" customFormat="1" x14ac:dyDescent="0.25"/>
    <row r="14817" customFormat="1" x14ac:dyDescent="0.25"/>
    <row r="14818" customFormat="1" x14ac:dyDescent="0.25"/>
    <row r="14819" customFormat="1" x14ac:dyDescent="0.25"/>
    <row r="14820" customFormat="1" x14ac:dyDescent="0.25"/>
    <row r="14821" customFormat="1" x14ac:dyDescent="0.25"/>
    <row r="14822" customFormat="1" x14ac:dyDescent="0.25"/>
    <row r="14823" customFormat="1" x14ac:dyDescent="0.25"/>
    <row r="14824" customFormat="1" x14ac:dyDescent="0.25"/>
    <row r="14825" customFormat="1" x14ac:dyDescent="0.25"/>
    <row r="14826" customFormat="1" x14ac:dyDescent="0.25"/>
    <row r="14827" customFormat="1" x14ac:dyDescent="0.25"/>
    <row r="14828" customFormat="1" x14ac:dyDescent="0.25"/>
    <row r="14829" customFormat="1" x14ac:dyDescent="0.25"/>
    <row r="14830" customFormat="1" x14ac:dyDescent="0.25"/>
    <row r="14831" customFormat="1" x14ac:dyDescent="0.25"/>
    <row r="14832" customFormat="1" x14ac:dyDescent="0.25"/>
    <row r="14833" customFormat="1" x14ac:dyDescent="0.25"/>
    <row r="14834" customFormat="1" x14ac:dyDescent="0.25"/>
    <row r="14835" customFormat="1" x14ac:dyDescent="0.25"/>
    <row r="14836" customFormat="1" x14ac:dyDescent="0.25"/>
    <row r="14837" customFormat="1" x14ac:dyDescent="0.25"/>
    <row r="14838" customFormat="1" x14ac:dyDescent="0.25"/>
    <row r="14839" customFormat="1" x14ac:dyDescent="0.25"/>
    <row r="14840" customFormat="1" x14ac:dyDescent="0.25"/>
    <row r="14841" customFormat="1" x14ac:dyDescent="0.25"/>
    <row r="14842" customFormat="1" x14ac:dyDescent="0.25"/>
    <row r="14843" customFormat="1" x14ac:dyDescent="0.25"/>
    <row r="14844" customFormat="1" x14ac:dyDescent="0.25"/>
    <row r="14845" customFormat="1" x14ac:dyDescent="0.25"/>
    <row r="14846" customFormat="1" x14ac:dyDescent="0.25"/>
    <row r="14847" customFormat="1" x14ac:dyDescent="0.25"/>
    <row r="14848" customFormat="1" x14ac:dyDescent="0.25"/>
    <row r="14849" customFormat="1" x14ac:dyDescent="0.25"/>
    <row r="14850" customFormat="1" x14ac:dyDescent="0.25"/>
    <row r="14851" customFormat="1" x14ac:dyDescent="0.25"/>
    <row r="14852" customFormat="1" x14ac:dyDescent="0.25"/>
    <row r="14853" customFormat="1" x14ac:dyDescent="0.25"/>
    <row r="14854" customFormat="1" x14ac:dyDescent="0.25"/>
    <row r="14855" customFormat="1" x14ac:dyDescent="0.25"/>
    <row r="14856" customFormat="1" x14ac:dyDescent="0.25"/>
    <row r="14857" customFormat="1" x14ac:dyDescent="0.25"/>
    <row r="14858" customFormat="1" x14ac:dyDescent="0.25"/>
    <row r="14859" customFormat="1" x14ac:dyDescent="0.25"/>
    <row r="14860" customFormat="1" x14ac:dyDescent="0.25"/>
    <row r="14861" customFormat="1" x14ac:dyDescent="0.25"/>
    <row r="14862" customFormat="1" x14ac:dyDescent="0.25"/>
    <row r="14863" customFormat="1" x14ac:dyDescent="0.25"/>
    <row r="14864" customFormat="1" x14ac:dyDescent="0.25"/>
    <row r="14865" customFormat="1" x14ac:dyDescent="0.25"/>
    <row r="14866" customFormat="1" x14ac:dyDescent="0.25"/>
    <row r="14867" customFormat="1" x14ac:dyDescent="0.25"/>
    <row r="14868" customFormat="1" x14ac:dyDescent="0.25"/>
    <row r="14869" customFormat="1" x14ac:dyDescent="0.25"/>
    <row r="14870" customFormat="1" x14ac:dyDescent="0.25"/>
    <row r="14871" customFormat="1" x14ac:dyDescent="0.25"/>
    <row r="14872" customFormat="1" x14ac:dyDescent="0.25"/>
    <row r="14873" customFormat="1" x14ac:dyDescent="0.25"/>
    <row r="14874" customFormat="1" x14ac:dyDescent="0.25"/>
    <row r="14875" customFormat="1" x14ac:dyDescent="0.25"/>
    <row r="14876" customFormat="1" x14ac:dyDescent="0.25"/>
    <row r="14877" customFormat="1" x14ac:dyDescent="0.25"/>
    <row r="14878" customFormat="1" x14ac:dyDescent="0.25"/>
    <row r="14879" customFormat="1" x14ac:dyDescent="0.25"/>
    <row r="14880" customFormat="1" x14ac:dyDescent="0.25"/>
    <row r="14881" customFormat="1" x14ac:dyDescent="0.25"/>
    <row r="14882" customFormat="1" x14ac:dyDescent="0.25"/>
    <row r="14883" customFormat="1" x14ac:dyDescent="0.25"/>
    <row r="14884" customFormat="1" x14ac:dyDescent="0.25"/>
    <row r="14885" customFormat="1" x14ac:dyDescent="0.25"/>
    <row r="14886" customFormat="1" x14ac:dyDescent="0.25"/>
    <row r="14887" customFormat="1" x14ac:dyDescent="0.25"/>
    <row r="14888" customFormat="1" x14ac:dyDescent="0.25"/>
    <row r="14889" customFormat="1" x14ac:dyDescent="0.25"/>
    <row r="14890" customFormat="1" x14ac:dyDescent="0.25"/>
    <row r="14891" customFormat="1" x14ac:dyDescent="0.25"/>
    <row r="14892" customFormat="1" x14ac:dyDescent="0.25"/>
    <row r="14893" customFormat="1" x14ac:dyDescent="0.25"/>
    <row r="14894" customFormat="1" x14ac:dyDescent="0.25"/>
    <row r="14895" customFormat="1" x14ac:dyDescent="0.25"/>
    <row r="14896" customFormat="1" x14ac:dyDescent="0.25"/>
    <row r="14897" customFormat="1" x14ac:dyDescent="0.25"/>
    <row r="14898" customFormat="1" x14ac:dyDescent="0.25"/>
    <row r="14899" customFormat="1" x14ac:dyDescent="0.25"/>
    <row r="14900" customFormat="1" x14ac:dyDescent="0.25"/>
    <row r="14901" customFormat="1" x14ac:dyDescent="0.25"/>
    <row r="14902" customFormat="1" x14ac:dyDescent="0.25"/>
    <row r="14903" customFormat="1" x14ac:dyDescent="0.25"/>
    <row r="14904" customFormat="1" x14ac:dyDescent="0.25"/>
    <row r="14905" customFormat="1" x14ac:dyDescent="0.25"/>
    <row r="14906" customFormat="1" x14ac:dyDescent="0.25"/>
    <row r="14907" customFormat="1" x14ac:dyDescent="0.25"/>
    <row r="14908" customFormat="1" x14ac:dyDescent="0.25"/>
    <row r="14909" customFormat="1" x14ac:dyDescent="0.25"/>
    <row r="14910" customFormat="1" x14ac:dyDescent="0.25"/>
    <row r="14911" customFormat="1" x14ac:dyDescent="0.25"/>
    <row r="14912" customFormat="1" x14ac:dyDescent="0.25"/>
    <row r="14913" customFormat="1" x14ac:dyDescent="0.25"/>
    <row r="14914" customFormat="1" x14ac:dyDescent="0.25"/>
    <row r="14915" customFormat="1" x14ac:dyDescent="0.25"/>
    <row r="14916" customFormat="1" x14ac:dyDescent="0.25"/>
    <row r="14917" customFormat="1" x14ac:dyDescent="0.25"/>
    <row r="14918" customFormat="1" x14ac:dyDescent="0.25"/>
    <row r="14919" customFormat="1" x14ac:dyDescent="0.25"/>
    <row r="14920" customFormat="1" x14ac:dyDescent="0.25"/>
    <row r="14921" customFormat="1" x14ac:dyDescent="0.25"/>
    <row r="14922" customFormat="1" x14ac:dyDescent="0.25"/>
    <row r="14923" customFormat="1" x14ac:dyDescent="0.25"/>
    <row r="14924" customFormat="1" x14ac:dyDescent="0.25"/>
    <row r="14925" customFormat="1" x14ac:dyDescent="0.25"/>
    <row r="14926" customFormat="1" x14ac:dyDescent="0.25"/>
    <row r="14927" customFormat="1" x14ac:dyDescent="0.25"/>
    <row r="14928" customFormat="1" x14ac:dyDescent="0.25"/>
    <row r="14929" customFormat="1" x14ac:dyDescent="0.25"/>
    <row r="14930" customFormat="1" x14ac:dyDescent="0.25"/>
    <row r="14931" customFormat="1" x14ac:dyDescent="0.25"/>
    <row r="14932" customFormat="1" x14ac:dyDescent="0.25"/>
    <row r="14933" customFormat="1" x14ac:dyDescent="0.25"/>
    <row r="14934" customFormat="1" x14ac:dyDescent="0.25"/>
    <row r="14935" customFormat="1" x14ac:dyDescent="0.25"/>
    <row r="14936" customFormat="1" x14ac:dyDescent="0.25"/>
    <row r="14937" customFormat="1" x14ac:dyDescent="0.25"/>
    <row r="14938" customFormat="1" x14ac:dyDescent="0.25"/>
    <row r="14939" customFormat="1" x14ac:dyDescent="0.25"/>
    <row r="14940" customFormat="1" x14ac:dyDescent="0.25"/>
    <row r="14941" customFormat="1" x14ac:dyDescent="0.25"/>
    <row r="14942" customFormat="1" x14ac:dyDescent="0.25"/>
    <row r="14943" customFormat="1" x14ac:dyDescent="0.25"/>
    <row r="14944" customFormat="1" x14ac:dyDescent="0.25"/>
    <row r="14945" customFormat="1" x14ac:dyDescent="0.25"/>
    <row r="14946" customFormat="1" x14ac:dyDescent="0.25"/>
    <row r="14947" customFormat="1" x14ac:dyDescent="0.25"/>
    <row r="14948" customFormat="1" x14ac:dyDescent="0.25"/>
    <row r="14949" customFormat="1" x14ac:dyDescent="0.25"/>
    <row r="14950" customFormat="1" x14ac:dyDescent="0.25"/>
    <row r="14951" customFormat="1" x14ac:dyDescent="0.25"/>
    <row r="14952" customFormat="1" x14ac:dyDescent="0.25"/>
    <row r="14953" customFormat="1" x14ac:dyDescent="0.25"/>
    <row r="14954" customFormat="1" x14ac:dyDescent="0.25"/>
    <row r="14955" customFormat="1" x14ac:dyDescent="0.25"/>
    <row r="14956" customFormat="1" x14ac:dyDescent="0.25"/>
    <row r="14957" customFormat="1" x14ac:dyDescent="0.25"/>
    <row r="14958" customFormat="1" x14ac:dyDescent="0.25"/>
    <row r="14959" customFormat="1" x14ac:dyDescent="0.25"/>
    <row r="14960" customFormat="1" x14ac:dyDescent="0.25"/>
    <row r="14961" customFormat="1" x14ac:dyDescent="0.25"/>
    <row r="14962" customFormat="1" x14ac:dyDescent="0.25"/>
    <row r="14963" customFormat="1" x14ac:dyDescent="0.25"/>
    <row r="14964" customFormat="1" x14ac:dyDescent="0.25"/>
    <row r="14965" customFormat="1" x14ac:dyDescent="0.25"/>
    <row r="14966" customFormat="1" x14ac:dyDescent="0.25"/>
    <row r="14967" customFormat="1" x14ac:dyDescent="0.25"/>
    <row r="14968" customFormat="1" x14ac:dyDescent="0.25"/>
    <row r="14969" customFormat="1" x14ac:dyDescent="0.25"/>
    <row r="14970" customFormat="1" x14ac:dyDescent="0.25"/>
    <row r="14971" customFormat="1" x14ac:dyDescent="0.25"/>
    <row r="14972" customFormat="1" x14ac:dyDescent="0.25"/>
    <row r="14973" customFormat="1" x14ac:dyDescent="0.25"/>
    <row r="14974" customFormat="1" x14ac:dyDescent="0.25"/>
    <row r="14975" customFormat="1" x14ac:dyDescent="0.25"/>
    <row r="14976" customFormat="1" x14ac:dyDescent="0.25"/>
    <row r="14977" customFormat="1" x14ac:dyDescent="0.25"/>
    <row r="14978" customFormat="1" x14ac:dyDescent="0.25"/>
    <row r="14979" customFormat="1" x14ac:dyDescent="0.25"/>
    <row r="14980" customFormat="1" x14ac:dyDescent="0.25"/>
    <row r="14981" customFormat="1" x14ac:dyDescent="0.25"/>
    <row r="14982" customFormat="1" x14ac:dyDescent="0.25"/>
    <row r="14983" customFormat="1" x14ac:dyDescent="0.25"/>
    <row r="14984" customFormat="1" x14ac:dyDescent="0.25"/>
    <row r="14985" customFormat="1" x14ac:dyDescent="0.25"/>
    <row r="14986" customFormat="1" x14ac:dyDescent="0.25"/>
    <row r="14987" customFormat="1" x14ac:dyDescent="0.25"/>
    <row r="14988" customFormat="1" x14ac:dyDescent="0.25"/>
    <row r="14989" customFormat="1" x14ac:dyDescent="0.25"/>
    <row r="14990" customFormat="1" x14ac:dyDescent="0.25"/>
    <row r="14991" customFormat="1" x14ac:dyDescent="0.25"/>
    <row r="14992" customFormat="1" x14ac:dyDescent="0.25"/>
    <row r="14993" customFormat="1" x14ac:dyDescent="0.25"/>
    <row r="14994" customFormat="1" x14ac:dyDescent="0.25"/>
    <row r="14995" customFormat="1" x14ac:dyDescent="0.25"/>
    <row r="14996" customFormat="1" x14ac:dyDescent="0.25"/>
    <row r="14997" customFormat="1" x14ac:dyDescent="0.25"/>
    <row r="14998" customFormat="1" x14ac:dyDescent="0.25"/>
    <row r="14999" customFormat="1" x14ac:dyDescent="0.25"/>
    <row r="15000" customFormat="1" x14ac:dyDescent="0.25"/>
    <row r="15001" customFormat="1" x14ac:dyDescent="0.25"/>
    <row r="15002" customFormat="1" x14ac:dyDescent="0.25"/>
    <row r="15003" customFormat="1" x14ac:dyDescent="0.25"/>
    <row r="15004" customFormat="1" x14ac:dyDescent="0.25"/>
    <row r="15005" customFormat="1" x14ac:dyDescent="0.25"/>
    <row r="15006" customFormat="1" x14ac:dyDescent="0.25"/>
    <row r="15007" customFormat="1" x14ac:dyDescent="0.25"/>
    <row r="15008" customFormat="1" x14ac:dyDescent="0.25"/>
    <row r="15009" customFormat="1" x14ac:dyDescent="0.25"/>
    <row r="15010" customFormat="1" x14ac:dyDescent="0.25"/>
    <row r="15011" customFormat="1" x14ac:dyDescent="0.25"/>
    <row r="15012" customFormat="1" x14ac:dyDescent="0.25"/>
    <row r="15013" customFormat="1" x14ac:dyDescent="0.25"/>
    <row r="15014" customFormat="1" x14ac:dyDescent="0.25"/>
    <row r="15015" customFormat="1" x14ac:dyDescent="0.25"/>
    <row r="15016" customFormat="1" x14ac:dyDescent="0.25"/>
    <row r="15017" customFormat="1" x14ac:dyDescent="0.25"/>
    <row r="15018" customFormat="1" x14ac:dyDescent="0.25"/>
    <row r="15019" customFormat="1" x14ac:dyDescent="0.25"/>
    <row r="15020" customFormat="1" x14ac:dyDescent="0.25"/>
    <row r="15021" customFormat="1" x14ac:dyDescent="0.25"/>
    <row r="15022" customFormat="1" x14ac:dyDescent="0.25"/>
    <row r="15023" customFormat="1" x14ac:dyDescent="0.25"/>
    <row r="15024" customFormat="1" x14ac:dyDescent="0.25"/>
    <row r="15025" customFormat="1" x14ac:dyDescent="0.25"/>
    <row r="15026" customFormat="1" x14ac:dyDescent="0.25"/>
    <row r="15027" customFormat="1" x14ac:dyDescent="0.25"/>
    <row r="15028" customFormat="1" x14ac:dyDescent="0.25"/>
    <row r="15029" customFormat="1" x14ac:dyDescent="0.25"/>
    <row r="15030" customFormat="1" x14ac:dyDescent="0.25"/>
    <row r="15031" customFormat="1" x14ac:dyDescent="0.25"/>
    <row r="15032" customFormat="1" x14ac:dyDescent="0.25"/>
    <row r="15033" customFormat="1" x14ac:dyDescent="0.25"/>
    <row r="15034" customFormat="1" x14ac:dyDescent="0.25"/>
    <row r="15035" customFormat="1" x14ac:dyDescent="0.25"/>
    <row r="15036" customFormat="1" x14ac:dyDescent="0.25"/>
    <row r="15037" customFormat="1" x14ac:dyDescent="0.25"/>
    <row r="15038" customFormat="1" x14ac:dyDescent="0.25"/>
    <row r="15039" customFormat="1" x14ac:dyDescent="0.25"/>
    <row r="15040" customFormat="1" x14ac:dyDescent="0.25"/>
    <row r="15041" customFormat="1" x14ac:dyDescent="0.25"/>
    <row r="15042" customFormat="1" x14ac:dyDescent="0.25"/>
    <row r="15043" customFormat="1" x14ac:dyDescent="0.25"/>
    <row r="15044" customFormat="1" x14ac:dyDescent="0.25"/>
    <row r="15045" customFormat="1" x14ac:dyDescent="0.25"/>
    <row r="15046" customFormat="1" x14ac:dyDescent="0.25"/>
    <row r="15047" customFormat="1" x14ac:dyDescent="0.25"/>
    <row r="15048" customFormat="1" x14ac:dyDescent="0.25"/>
    <row r="15049" customFormat="1" x14ac:dyDescent="0.25"/>
    <row r="15050" customFormat="1" x14ac:dyDescent="0.25"/>
    <row r="15051" customFormat="1" x14ac:dyDescent="0.25"/>
    <row r="15052" customFormat="1" x14ac:dyDescent="0.25"/>
    <row r="15053" customFormat="1" x14ac:dyDescent="0.25"/>
    <row r="15054" customFormat="1" x14ac:dyDescent="0.25"/>
    <row r="15055" customFormat="1" x14ac:dyDescent="0.25"/>
    <row r="15056" customFormat="1" x14ac:dyDescent="0.25"/>
    <row r="15057" customFormat="1" x14ac:dyDescent="0.25"/>
    <row r="15058" customFormat="1" x14ac:dyDescent="0.25"/>
    <row r="15059" customFormat="1" x14ac:dyDescent="0.25"/>
    <row r="15060" customFormat="1" x14ac:dyDescent="0.25"/>
    <row r="15061" customFormat="1" x14ac:dyDescent="0.25"/>
    <row r="15062" customFormat="1" x14ac:dyDescent="0.25"/>
    <row r="15063" customFormat="1" x14ac:dyDescent="0.25"/>
    <row r="15064" customFormat="1" x14ac:dyDescent="0.25"/>
    <row r="15065" customFormat="1" x14ac:dyDescent="0.25"/>
    <row r="15066" customFormat="1" x14ac:dyDescent="0.25"/>
    <row r="15067" customFormat="1" x14ac:dyDescent="0.25"/>
    <row r="15068" customFormat="1" x14ac:dyDescent="0.25"/>
    <row r="15069" customFormat="1" x14ac:dyDescent="0.25"/>
    <row r="15070" customFormat="1" x14ac:dyDescent="0.25"/>
    <row r="15071" customFormat="1" x14ac:dyDescent="0.25"/>
    <row r="15072" customFormat="1" x14ac:dyDescent="0.25"/>
    <row r="15073" customFormat="1" x14ac:dyDescent="0.25"/>
    <row r="15074" customFormat="1" x14ac:dyDescent="0.25"/>
    <row r="15075" customFormat="1" x14ac:dyDescent="0.25"/>
    <row r="15076" customFormat="1" x14ac:dyDescent="0.25"/>
    <row r="15077" customFormat="1" x14ac:dyDescent="0.25"/>
    <row r="15078" customFormat="1" x14ac:dyDescent="0.25"/>
    <row r="15079" customFormat="1" x14ac:dyDescent="0.25"/>
    <row r="15080" customFormat="1" x14ac:dyDescent="0.25"/>
    <row r="15081" customFormat="1" x14ac:dyDescent="0.25"/>
    <row r="15082" customFormat="1" x14ac:dyDescent="0.25"/>
    <row r="15083" customFormat="1" x14ac:dyDescent="0.25"/>
    <row r="15084" customFormat="1" x14ac:dyDescent="0.25"/>
    <row r="15085" customFormat="1" x14ac:dyDescent="0.25"/>
    <row r="15086" customFormat="1" x14ac:dyDescent="0.25"/>
    <row r="15087" customFormat="1" x14ac:dyDescent="0.25"/>
    <row r="15088" customFormat="1" x14ac:dyDescent="0.25"/>
    <row r="15089" customFormat="1" x14ac:dyDescent="0.25"/>
    <row r="15090" customFormat="1" x14ac:dyDescent="0.25"/>
    <row r="15091" customFormat="1" x14ac:dyDescent="0.25"/>
    <row r="15092" customFormat="1" x14ac:dyDescent="0.25"/>
    <row r="15093" customFormat="1" x14ac:dyDescent="0.25"/>
    <row r="15094" customFormat="1" x14ac:dyDescent="0.25"/>
    <row r="15095" customFormat="1" x14ac:dyDescent="0.25"/>
    <row r="15096" customFormat="1" x14ac:dyDescent="0.25"/>
    <row r="15097" customFormat="1" x14ac:dyDescent="0.25"/>
    <row r="15098" customFormat="1" x14ac:dyDescent="0.25"/>
    <row r="15099" customFormat="1" x14ac:dyDescent="0.25"/>
    <row r="15100" customFormat="1" x14ac:dyDescent="0.25"/>
    <row r="15101" customFormat="1" x14ac:dyDescent="0.25"/>
    <row r="15102" customFormat="1" x14ac:dyDescent="0.25"/>
    <row r="15103" customFormat="1" x14ac:dyDescent="0.25"/>
    <row r="15104" customFormat="1" x14ac:dyDescent="0.25"/>
    <row r="15105" customFormat="1" x14ac:dyDescent="0.25"/>
    <row r="15106" customFormat="1" x14ac:dyDescent="0.25"/>
    <row r="15107" customFormat="1" x14ac:dyDescent="0.25"/>
    <row r="15108" customFormat="1" x14ac:dyDescent="0.25"/>
    <row r="15109" customFormat="1" x14ac:dyDescent="0.25"/>
    <row r="15110" customFormat="1" x14ac:dyDescent="0.25"/>
    <row r="15111" customFormat="1" x14ac:dyDescent="0.25"/>
    <row r="15112" customFormat="1" x14ac:dyDescent="0.25"/>
    <row r="15113" customFormat="1" x14ac:dyDescent="0.25"/>
    <row r="15114" customFormat="1" x14ac:dyDescent="0.25"/>
    <row r="15115" customFormat="1" x14ac:dyDescent="0.25"/>
    <row r="15116" customFormat="1" x14ac:dyDescent="0.25"/>
    <row r="15117" customFormat="1" x14ac:dyDescent="0.25"/>
    <row r="15118" customFormat="1" x14ac:dyDescent="0.25"/>
    <row r="15119" customFormat="1" x14ac:dyDescent="0.25"/>
    <row r="15120" customFormat="1" x14ac:dyDescent="0.25"/>
    <row r="15121" customFormat="1" x14ac:dyDescent="0.25"/>
    <row r="15122" customFormat="1" x14ac:dyDescent="0.25"/>
    <row r="15123" customFormat="1" x14ac:dyDescent="0.25"/>
    <row r="15124" customFormat="1" x14ac:dyDescent="0.25"/>
    <row r="15125" customFormat="1" x14ac:dyDescent="0.25"/>
    <row r="15126" customFormat="1" x14ac:dyDescent="0.25"/>
    <row r="15127" customFormat="1" x14ac:dyDescent="0.25"/>
    <row r="15128" customFormat="1" x14ac:dyDescent="0.25"/>
    <row r="15129" customFormat="1" x14ac:dyDescent="0.25"/>
    <row r="15130" customFormat="1" x14ac:dyDescent="0.25"/>
    <row r="15131" customFormat="1" x14ac:dyDescent="0.25"/>
    <row r="15132" customFormat="1" x14ac:dyDescent="0.25"/>
    <row r="15133" customFormat="1" x14ac:dyDescent="0.25"/>
    <row r="15134" customFormat="1" x14ac:dyDescent="0.25"/>
    <row r="15135" customFormat="1" x14ac:dyDescent="0.25"/>
    <row r="15136" customFormat="1" x14ac:dyDescent="0.25"/>
    <row r="15137" customFormat="1" x14ac:dyDescent="0.25"/>
    <row r="15138" customFormat="1" x14ac:dyDescent="0.25"/>
    <row r="15139" customFormat="1" x14ac:dyDescent="0.25"/>
    <row r="15140" customFormat="1" x14ac:dyDescent="0.25"/>
    <row r="15141" customFormat="1" x14ac:dyDescent="0.25"/>
    <row r="15142" customFormat="1" x14ac:dyDescent="0.25"/>
    <row r="15143" customFormat="1" x14ac:dyDescent="0.25"/>
    <row r="15144" customFormat="1" x14ac:dyDescent="0.25"/>
    <row r="15145" customFormat="1" x14ac:dyDescent="0.25"/>
    <row r="15146" customFormat="1" x14ac:dyDescent="0.25"/>
    <row r="15147" customFormat="1" x14ac:dyDescent="0.25"/>
    <row r="15148" customFormat="1" x14ac:dyDescent="0.25"/>
    <row r="15149" customFormat="1" x14ac:dyDescent="0.25"/>
    <row r="15150" customFormat="1" x14ac:dyDescent="0.25"/>
    <row r="15151" customFormat="1" x14ac:dyDescent="0.25"/>
    <row r="15152" customFormat="1" x14ac:dyDescent="0.25"/>
    <row r="15153" customFormat="1" x14ac:dyDescent="0.25"/>
    <row r="15154" customFormat="1" x14ac:dyDescent="0.25"/>
    <row r="15155" customFormat="1" x14ac:dyDescent="0.25"/>
    <row r="15156" customFormat="1" x14ac:dyDescent="0.25"/>
    <row r="15157" customFormat="1" x14ac:dyDescent="0.25"/>
    <row r="15158" customFormat="1" x14ac:dyDescent="0.25"/>
    <row r="15159" customFormat="1" x14ac:dyDescent="0.25"/>
    <row r="15160" customFormat="1" x14ac:dyDescent="0.25"/>
    <row r="15161" customFormat="1" x14ac:dyDescent="0.25"/>
    <row r="15162" customFormat="1" x14ac:dyDescent="0.25"/>
    <row r="15163" customFormat="1" x14ac:dyDescent="0.25"/>
    <row r="15164" customFormat="1" x14ac:dyDescent="0.25"/>
    <row r="15165" customFormat="1" x14ac:dyDescent="0.25"/>
    <row r="15166" customFormat="1" x14ac:dyDescent="0.25"/>
    <row r="15167" customFormat="1" x14ac:dyDescent="0.25"/>
    <row r="15168" customFormat="1" x14ac:dyDescent="0.25"/>
    <row r="15169" customFormat="1" x14ac:dyDescent="0.25"/>
    <row r="15170" customFormat="1" x14ac:dyDescent="0.25"/>
    <row r="15171" customFormat="1" x14ac:dyDescent="0.25"/>
    <row r="15172" customFormat="1" x14ac:dyDescent="0.25"/>
    <row r="15173" customFormat="1" x14ac:dyDescent="0.25"/>
    <row r="15174" customFormat="1" x14ac:dyDescent="0.25"/>
    <row r="15175" customFormat="1" x14ac:dyDescent="0.25"/>
    <row r="15176" customFormat="1" x14ac:dyDescent="0.25"/>
    <row r="15177" customFormat="1" x14ac:dyDescent="0.25"/>
    <row r="15178" customFormat="1" x14ac:dyDescent="0.25"/>
    <row r="15179" customFormat="1" x14ac:dyDescent="0.25"/>
    <row r="15180" customFormat="1" x14ac:dyDescent="0.25"/>
    <row r="15181" customFormat="1" x14ac:dyDescent="0.25"/>
    <row r="15182" customFormat="1" x14ac:dyDescent="0.25"/>
    <row r="15183" customFormat="1" x14ac:dyDescent="0.25"/>
    <row r="15184" customFormat="1" x14ac:dyDescent="0.25"/>
    <row r="15185" customFormat="1" x14ac:dyDescent="0.25"/>
    <row r="15186" customFormat="1" x14ac:dyDescent="0.25"/>
    <row r="15187" customFormat="1" x14ac:dyDescent="0.25"/>
    <row r="15188" customFormat="1" x14ac:dyDescent="0.25"/>
    <row r="15189" customFormat="1" x14ac:dyDescent="0.25"/>
    <row r="15190" customFormat="1" x14ac:dyDescent="0.25"/>
    <row r="15191" customFormat="1" x14ac:dyDescent="0.25"/>
    <row r="15192" customFormat="1" x14ac:dyDescent="0.25"/>
    <row r="15193" customFormat="1" x14ac:dyDescent="0.25"/>
    <row r="15194" customFormat="1" x14ac:dyDescent="0.25"/>
    <row r="15195" customFormat="1" x14ac:dyDescent="0.25"/>
    <row r="15196" customFormat="1" x14ac:dyDescent="0.25"/>
    <row r="15197" customFormat="1" x14ac:dyDescent="0.25"/>
    <row r="15198" customFormat="1" x14ac:dyDescent="0.25"/>
    <row r="15199" customFormat="1" x14ac:dyDescent="0.25"/>
    <row r="15200" customFormat="1" x14ac:dyDescent="0.25"/>
    <row r="15201" customFormat="1" x14ac:dyDescent="0.25"/>
    <row r="15202" customFormat="1" x14ac:dyDescent="0.25"/>
    <row r="15203" customFormat="1" x14ac:dyDescent="0.25"/>
    <row r="15204" customFormat="1" x14ac:dyDescent="0.25"/>
    <row r="15205" customFormat="1" x14ac:dyDescent="0.25"/>
    <row r="15206" customFormat="1" x14ac:dyDescent="0.25"/>
    <row r="15207" customFormat="1" x14ac:dyDescent="0.25"/>
    <row r="15208" customFormat="1" x14ac:dyDescent="0.25"/>
    <row r="15209" customFormat="1" x14ac:dyDescent="0.25"/>
    <row r="15210" customFormat="1" x14ac:dyDescent="0.25"/>
    <row r="15211" customFormat="1" x14ac:dyDescent="0.25"/>
    <row r="15212" customFormat="1" x14ac:dyDescent="0.25"/>
    <row r="15213" customFormat="1" x14ac:dyDescent="0.25"/>
    <row r="15214" customFormat="1" x14ac:dyDescent="0.25"/>
    <row r="15215" customFormat="1" x14ac:dyDescent="0.25"/>
    <row r="15216" customFormat="1" x14ac:dyDescent="0.25"/>
    <row r="15217" customFormat="1" x14ac:dyDescent="0.25"/>
    <row r="15218" customFormat="1" x14ac:dyDescent="0.25"/>
    <row r="15219" customFormat="1" x14ac:dyDescent="0.25"/>
    <row r="15220" customFormat="1" x14ac:dyDescent="0.25"/>
    <row r="15221" customFormat="1" x14ac:dyDescent="0.25"/>
    <row r="15222" customFormat="1" x14ac:dyDescent="0.25"/>
    <row r="15223" customFormat="1" x14ac:dyDescent="0.25"/>
    <row r="15224" customFormat="1" x14ac:dyDescent="0.25"/>
    <row r="15225" customFormat="1" x14ac:dyDescent="0.25"/>
    <row r="15226" customFormat="1" x14ac:dyDescent="0.25"/>
    <row r="15227" customFormat="1" x14ac:dyDescent="0.25"/>
    <row r="15228" customFormat="1" x14ac:dyDescent="0.25"/>
    <row r="15229" customFormat="1" x14ac:dyDescent="0.25"/>
    <row r="15230" customFormat="1" x14ac:dyDescent="0.25"/>
    <row r="15231" customFormat="1" x14ac:dyDescent="0.25"/>
    <row r="15232" customFormat="1" x14ac:dyDescent="0.25"/>
    <row r="15233" customFormat="1" x14ac:dyDescent="0.25"/>
    <row r="15234" customFormat="1" x14ac:dyDescent="0.25"/>
    <row r="15235" customFormat="1" x14ac:dyDescent="0.25"/>
    <row r="15236" customFormat="1" x14ac:dyDescent="0.25"/>
    <row r="15237" customFormat="1" x14ac:dyDescent="0.25"/>
    <row r="15238" customFormat="1" x14ac:dyDescent="0.25"/>
    <row r="15239" customFormat="1" x14ac:dyDescent="0.25"/>
    <row r="15240" customFormat="1" x14ac:dyDescent="0.25"/>
    <row r="15241" customFormat="1" x14ac:dyDescent="0.25"/>
    <row r="15242" customFormat="1" x14ac:dyDescent="0.25"/>
    <row r="15243" customFormat="1" x14ac:dyDescent="0.25"/>
    <row r="15244" customFormat="1" x14ac:dyDescent="0.25"/>
    <row r="15245" customFormat="1" x14ac:dyDescent="0.25"/>
    <row r="15246" customFormat="1" x14ac:dyDescent="0.25"/>
    <row r="15247" customFormat="1" x14ac:dyDescent="0.25"/>
    <row r="15248" customFormat="1" x14ac:dyDescent="0.25"/>
    <row r="15249" customFormat="1" x14ac:dyDescent="0.25"/>
    <row r="15250" customFormat="1" x14ac:dyDescent="0.25"/>
    <row r="15251" customFormat="1" x14ac:dyDescent="0.25"/>
    <row r="15252" customFormat="1" x14ac:dyDescent="0.25"/>
    <row r="15253" customFormat="1" x14ac:dyDescent="0.25"/>
    <row r="15254" customFormat="1" x14ac:dyDescent="0.25"/>
    <row r="15255" customFormat="1" x14ac:dyDescent="0.25"/>
    <row r="15256" customFormat="1" x14ac:dyDescent="0.25"/>
    <row r="15257" customFormat="1" x14ac:dyDescent="0.25"/>
    <row r="15258" customFormat="1" x14ac:dyDescent="0.25"/>
    <row r="15259" customFormat="1" x14ac:dyDescent="0.25"/>
    <row r="15260" customFormat="1" x14ac:dyDescent="0.25"/>
    <row r="15261" customFormat="1" x14ac:dyDescent="0.25"/>
    <row r="15262" customFormat="1" x14ac:dyDescent="0.25"/>
    <row r="15263" customFormat="1" x14ac:dyDescent="0.25"/>
    <row r="15264" customFormat="1" x14ac:dyDescent="0.25"/>
    <row r="15265" customFormat="1" x14ac:dyDescent="0.25"/>
    <row r="15266" customFormat="1" x14ac:dyDescent="0.25"/>
    <row r="15267" customFormat="1" x14ac:dyDescent="0.25"/>
    <row r="15268" customFormat="1" x14ac:dyDescent="0.25"/>
    <row r="15269" customFormat="1" x14ac:dyDescent="0.25"/>
    <row r="15270" customFormat="1" x14ac:dyDescent="0.25"/>
    <row r="15271" customFormat="1" x14ac:dyDescent="0.25"/>
    <row r="15272" customFormat="1" x14ac:dyDescent="0.25"/>
    <row r="15273" customFormat="1" x14ac:dyDescent="0.25"/>
    <row r="15274" customFormat="1" x14ac:dyDescent="0.25"/>
    <row r="15275" customFormat="1" x14ac:dyDescent="0.25"/>
    <row r="15276" customFormat="1" x14ac:dyDescent="0.25"/>
    <row r="15277" customFormat="1" x14ac:dyDescent="0.25"/>
    <row r="15278" customFormat="1" x14ac:dyDescent="0.25"/>
    <row r="15279" customFormat="1" x14ac:dyDescent="0.25"/>
    <row r="15280" customFormat="1" x14ac:dyDescent="0.25"/>
    <row r="15281" customFormat="1" x14ac:dyDescent="0.25"/>
    <row r="15282" customFormat="1" x14ac:dyDescent="0.25"/>
    <row r="15283" customFormat="1" x14ac:dyDescent="0.25"/>
    <row r="15284" customFormat="1" x14ac:dyDescent="0.25"/>
    <row r="15285" customFormat="1" x14ac:dyDescent="0.25"/>
    <row r="15286" customFormat="1" x14ac:dyDescent="0.25"/>
    <row r="15287" customFormat="1" x14ac:dyDescent="0.25"/>
    <row r="15288" customFormat="1" x14ac:dyDescent="0.25"/>
    <row r="15289" customFormat="1" x14ac:dyDescent="0.25"/>
    <row r="15290" customFormat="1" x14ac:dyDescent="0.25"/>
    <row r="15291" customFormat="1" x14ac:dyDescent="0.25"/>
    <row r="15292" customFormat="1" x14ac:dyDescent="0.25"/>
    <row r="15293" customFormat="1" x14ac:dyDescent="0.25"/>
    <row r="15294" customFormat="1" x14ac:dyDescent="0.25"/>
    <row r="15295" customFormat="1" x14ac:dyDescent="0.25"/>
    <row r="15296" customFormat="1" x14ac:dyDescent="0.25"/>
    <row r="15297" customFormat="1" x14ac:dyDescent="0.25"/>
    <row r="15298" customFormat="1" x14ac:dyDescent="0.25"/>
    <row r="15299" customFormat="1" x14ac:dyDescent="0.25"/>
    <row r="15300" customFormat="1" x14ac:dyDescent="0.25"/>
    <row r="15301" customFormat="1" x14ac:dyDescent="0.25"/>
    <row r="15302" customFormat="1" x14ac:dyDescent="0.25"/>
    <row r="15303" customFormat="1" x14ac:dyDescent="0.25"/>
    <row r="15304" customFormat="1" x14ac:dyDescent="0.25"/>
    <row r="15305" customFormat="1" x14ac:dyDescent="0.25"/>
    <row r="15306" customFormat="1" x14ac:dyDescent="0.25"/>
    <row r="15307" customFormat="1" x14ac:dyDescent="0.25"/>
    <row r="15308" customFormat="1" x14ac:dyDescent="0.25"/>
    <row r="15309" customFormat="1" x14ac:dyDescent="0.25"/>
    <row r="15310" customFormat="1" x14ac:dyDescent="0.25"/>
    <row r="15311" customFormat="1" x14ac:dyDescent="0.25"/>
    <row r="15312" customFormat="1" x14ac:dyDescent="0.25"/>
    <row r="15313" customFormat="1" x14ac:dyDescent="0.25"/>
    <row r="15314" customFormat="1" x14ac:dyDescent="0.25"/>
    <row r="15315" customFormat="1" x14ac:dyDescent="0.25"/>
    <row r="15316" customFormat="1" x14ac:dyDescent="0.25"/>
    <row r="15317" customFormat="1" x14ac:dyDescent="0.25"/>
    <row r="15318" customFormat="1" x14ac:dyDescent="0.25"/>
    <row r="15319" customFormat="1" x14ac:dyDescent="0.25"/>
    <row r="15320" customFormat="1" x14ac:dyDescent="0.25"/>
    <row r="15321" customFormat="1" x14ac:dyDescent="0.25"/>
    <row r="15322" customFormat="1" x14ac:dyDescent="0.25"/>
    <row r="15323" customFormat="1" x14ac:dyDescent="0.25"/>
    <row r="15324" customFormat="1" x14ac:dyDescent="0.25"/>
    <row r="15325" customFormat="1" x14ac:dyDescent="0.25"/>
    <row r="15326" customFormat="1" x14ac:dyDescent="0.25"/>
    <row r="15327" customFormat="1" x14ac:dyDescent="0.25"/>
    <row r="15328" customFormat="1" x14ac:dyDescent="0.25"/>
    <row r="15329" customFormat="1" x14ac:dyDescent="0.25"/>
    <row r="15330" customFormat="1" x14ac:dyDescent="0.25"/>
    <row r="15331" customFormat="1" x14ac:dyDescent="0.25"/>
    <row r="15332" customFormat="1" x14ac:dyDescent="0.25"/>
    <row r="15333" customFormat="1" x14ac:dyDescent="0.25"/>
    <row r="15334" customFormat="1" x14ac:dyDescent="0.25"/>
    <row r="15335" customFormat="1" x14ac:dyDescent="0.25"/>
    <row r="15336" customFormat="1" x14ac:dyDescent="0.25"/>
    <row r="15337" customFormat="1" x14ac:dyDescent="0.25"/>
    <row r="15338" customFormat="1" x14ac:dyDescent="0.25"/>
    <row r="15339" customFormat="1" x14ac:dyDescent="0.25"/>
    <row r="15340" customFormat="1" x14ac:dyDescent="0.25"/>
    <row r="15341" customFormat="1" x14ac:dyDescent="0.25"/>
    <row r="15342" customFormat="1" x14ac:dyDescent="0.25"/>
    <row r="15343" customFormat="1" x14ac:dyDescent="0.25"/>
    <row r="15344" customFormat="1" x14ac:dyDescent="0.25"/>
    <row r="15345" customFormat="1" x14ac:dyDescent="0.25"/>
    <row r="15346" customFormat="1" x14ac:dyDescent="0.25"/>
    <row r="15347" customFormat="1" x14ac:dyDescent="0.25"/>
    <row r="15348" customFormat="1" x14ac:dyDescent="0.25"/>
    <row r="15349" customFormat="1" x14ac:dyDescent="0.25"/>
    <row r="15350" customFormat="1" x14ac:dyDescent="0.25"/>
    <row r="15351" customFormat="1" x14ac:dyDescent="0.25"/>
    <row r="15352" customFormat="1" x14ac:dyDescent="0.25"/>
    <row r="15353" customFormat="1" x14ac:dyDescent="0.25"/>
    <row r="15354" customFormat="1" x14ac:dyDescent="0.25"/>
    <row r="15355" customFormat="1" x14ac:dyDescent="0.25"/>
    <row r="15356" customFormat="1" x14ac:dyDescent="0.25"/>
    <row r="15357" customFormat="1" x14ac:dyDescent="0.25"/>
    <row r="15358" customFormat="1" x14ac:dyDescent="0.25"/>
    <row r="15359" customFormat="1" x14ac:dyDescent="0.25"/>
    <row r="15360" customFormat="1" x14ac:dyDescent="0.25"/>
    <row r="15361" customFormat="1" x14ac:dyDescent="0.25"/>
    <row r="15362" customFormat="1" x14ac:dyDescent="0.25"/>
    <row r="15363" customFormat="1" x14ac:dyDescent="0.25"/>
    <row r="15364" customFormat="1" x14ac:dyDescent="0.25"/>
    <row r="15365" customFormat="1" x14ac:dyDescent="0.25"/>
    <row r="15366" customFormat="1" x14ac:dyDescent="0.25"/>
    <row r="15367" customFormat="1" x14ac:dyDescent="0.25"/>
    <row r="15368" customFormat="1" x14ac:dyDescent="0.25"/>
    <row r="15369" customFormat="1" x14ac:dyDescent="0.25"/>
    <row r="15370" customFormat="1" x14ac:dyDescent="0.25"/>
    <row r="15371" customFormat="1" x14ac:dyDescent="0.25"/>
    <row r="15372" customFormat="1" x14ac:dyDescent="0.25"/>
    <row r="15373" customFormat="1" x14ac:dyDescent="0.25"/>
    <row r="15374" customFormat="1" x14ac:dyDescent="0.25"/>
    <row r="15375" customFormat="1" x14ac:dyDescent="0.25"/>
    <row r="15376" customFormat="1" x14ac:dyDescent="0.25"/>
    <row r="15377" customFormat="1" x14ac:dyDescent="0.25"/>
    <row r="15378" customFormat="1" x14ac:dyDescent="0.25"/>
    <row r="15379" customFormat="1" x14ac:dyDescent="0.25"/>
    <row r="15380" customFormat="1" x14ac:dyDescent="0.25"/>
    <row r="15381" customFormat="1" x14ac:dyDescent="0.25"/>
    <row r="15382" customFormat="1" x14ac:dyDescent="0.25"/>
    <row r="15383" customFormat="1" x14ac:dyDescent="0.25"/>
    <row r="15384" customFormat="1" x14ac:dyDescent="0.25"/>
    <row r="15385" customFormat="1" x14ac:dyDescent="0.25"/>
    <row r="15386" customFormat="1" x14ac:dyDescent="0.25"/>
    <row r="15387" customFormat="1" x14ac:dyDescent="0.25"/>
    <row r="15388" customFormat="1" x14ac:dyDescent="0.25"/>
    <row r="15389" customFormat="1" x14ac:dyDescent="0.25"/>
    <row r="15390" customFormat="1" x14ac:dyDescent="0.25"/>
    <row r="15391" customFormat="1" x14ac:dyDescent="0.25"/>
    <row r="15392" customFormat="1" x14ac:dyDescent="0.25"/>
    <row r="15393" customFormat="1" x14ac:dyDescent="0.25"/>
    <row r="15394" customFormat="1" x14ac:dyDescent="0.25"/>
    <row r="15395" customFormat="1" x14ac:dyDescent="0.25"/>
    <row r="15396" customFormat="1" x14ac:dyDescent="0.25"/>
    <row r="15397" customFormat="1" x14ac:dyDescent="0.25"/>
    <row r="15398" customFormat="1" x14ac:dyDescent="0.25"/>
    <row r="15399" customFormat="1" x14ac:dyDescent="0.25"/>
    <row r="15400" customFormat="1" x14ac:dyDescent="0.25"/>
    <row r="15401" customFormat="1" x14ac:dyDescent="0.25"/>
    <row r="15402" customFormat="1" x14ac:dyDescent="0.25"/>
    <row r="15403" customFormat="1" x14ac:dyDescent="0.25"/>
    <row r="15404" customFormat="1" x14ac:dyDescent="0.25"/>
    <row r="15405" customFormat="1" x14ac:dyDescent="0.25"/>
    <row r="15406" customFormat="1" x14ac:dyDescent="0.25"/>
    <row r="15407" customFormat="1" x14ac:dyDescent="0.25"/>
    <row r="15408" customFormat="1" x14ac:dyDescent="0.25"/>
    <row r="15409" customFormat="1" x14ac:dyDescent="0.25"/>
    <row r="15410" customFormat="1" x14ac:dyDescent="0.25"/>
    <row r="15411" customFormat="1" x14ac:dyDescent="0.25"/>
    <row r="15412" customFormat="1" x14ac:dyDescent="0.25"/>
    <row r="15413" customFormat="1" x14ac:dyDescent="0.25"/>
    <row r="15414" customFormat="1" x14ac:dyDescent="0.25"/>
    <row r="15415" customFormat="1" x14ac:dyDescent="0.25"/>
    <row r="15416" customFormat="1" x14ac:dyDescent="0.25"/>
    <row r="15417" customFormat="1" x14ac:dyDescent="0.25"/>
    <row r="15418" customFormat="1" x14ac:dyDescent="0.25"/>
    <row r="15419" customFormat="1" x14ac:dyDescent="0.25"/>
    <row r="15420" customFormat="1" x14ac:dyDescent="0.25"/>
    <row r="15421" customFormat="1" x14ac:dyDescent="0.25"/>
    <row r="15422" customFormat="1" x14ac:dyDescent="0.25"/>
    <row r="15423" customFormat="1" x14ac:dyDescent="0.25"/>
    <row r="15424" customFormat="1" x14ac:dyDescent="0.25"/>
    <row r="15425" customFormat="1" x14ac:dyDescent="0.25"/>
    <row r="15426" customFormat="1" x14ac:dyDescent="0.25"/>
    <row r="15427" customFormat="1" x14ac:dyDescent="0.25"/>
    <row r="15428" customFormat="1" x14ac:dyDescent="0.25"/>
    <row r="15429" customFormat="1" x14ac:dyDescent="0.25"/>
    <row r="15430" customFormat="1" x14ac:dyDescent="0.25"/>
    <row r="15431" customFormat="1" x14ac:dyDescent="0.25"/>
    <row r="15432" customFormat="1" x14ac:dyDescent="0.25"/>
    <row r="15433" customFormat="1" x14ac:dyDescent="0.25"/>
    <row r="15434" customFormat="1" x14ac:dyDescent="0.25"/>
    <row r="15435" customFormat="1" x14ac:dyDescent="0.25"/>
    <row r="15436" customFormat="1" x14ac:dyDescent="0.25"/>
    <row r="15437" customFormat="1" x14ac:dyDescent="0.25"/>
    <row r="15438" customFormat="1" x14ac:dyDescent="0.25"/>
    <row r="15439" customFormat="1" x14ac:dyDescent="0.25"/>
    <row r="15440" customFormat="1" x14ac:dyDescent="0.25"/>
    <row r="15441" customFormat="1" x14ac:dyDescent="0.25"/>
    <row r="15442" customFormat="1" x14ac:dyDescent="0.25"/>
    <row r="15443" customFormat="1" x14ac:dyDescent="0.25"/>
    <row r="15444" customFormat="1" x14ac:dyDescent="0.25"/>
    <row r="15445" customFormat="1" x14ac:dyDescent="0.25"/>
    <row r="15446" customFormat="1" x14ac:dyDescent="0.25"/>
    <row r="15447" customFormat="1" x14ac:dyDescent="0.25"/>
    <row r="15448" customFormat="1" x14ac:dyDescent="0.25"/>
    <row r="15449" customFormat="1" x14ac:dyDescent="0.25"/>
    <row r="15450" customFormat="1" x14ac:dyDescent="0.25"/>
    <row r="15451" customFormat="1" x14ac:dyDescent="0.25"/>
    <row r="15452" customFormat="1" x14ac:dyDescent="0.25"/>
    <row r="15453" customFormat="1" x14ac:dyDescent="0.25"/>
    <row r="15454" customFormat="1" x14ac:dyDescent="0.25"/>
    <row r="15455" customFormat="1" x14ac:dyDescent="0.25"/>
    <row r="15456" customFormat="1" x14ac:dyDescent="0.25"/>
    <row r="15457" customFormat="1" x14ac:dyDescent="0.25"/>
    <row r="15458" customFormat="1" x14ac:dyDescent="0.25"/>
    <row r="15459" customFormat="1" x14ac:dyDescent="0.25"/>
    <row r="15460" customFormat="1" x14ac:dyDescent="0.25"/>
    <row r="15461" customFormat="1" x14ac:dyDescent="0.25"/>
    <row r="15462" customFormat="1" x14ac:dyDescent="0.25"/>
    <row r="15463" customFormat="1" x14ac:dyDescent="0.25"/>
    <row r="15464" customFormat="1" x14ac:dyDescent="0.25"/>
    <row r="15465" customFormat="1" x14ac:dyDescent="0.25"/>
    <row r="15466" customFormat="1" x14ac:dyDescent="0.25"/>
    <row r="15467" customFormat="1" x14ac:dyDescent="0.25"/>
    <row r="15468" customFormat="1" x14ac:dyDescent="0.25"/>
    <row r="15469" customFormat="1" x14ac:dyDescent="0.25"/>
    <row r="15470" customFormat="1" x14ac:dyDescent="0.25"/>
    <row r="15471" customFormat="1" x14ac:dyDescent="0.25"/>
    <row r="15472" customFormat="1" x14ac:dyDescent="0.25"/>
    <row r="15473" customFormat="1" x14ac:dyDescent="0.25"/>
    <row r="15474" customFormat="1" x14ac:dyDescent="0.25"/>
    <row r="15475" customFormat="1" x14ac:dyDescent="0.25"/>
    <row r="15476" customFormat="1" x14ac:dyDescent="0.25"/>
    <row r="15477" customFormat="1" x14ac:dyDescent="0.25"/>
    <row r="15478" customFormat="1" x14ac:dyDescent="0.25"/>
    <row r="15479" customFormat="1" x14ac:dyDescent="0.25"/>
    <row r="15480" customFormat="1" x14ac:dyDescent="0.25"/>
    <row r="15481" customFormat="1" x14ac:dyDescent="0.25"/>
    <row r="15482" customFormat="1" x14ac:dyDescent="0.25"/>
    <row r="15483" customFormat="1" x14ac:dyDescent="0.25"/>
    <row r="15484" customFormat="1" x14ac:dyDescent="0.25"/>
    <row r="15485" customFormat="1" x14ac:dyDescent="0.25"/>
    <row r="15486" customFormat="1" x14ac:dyDescent="0.25"/>
    <row r="15487" customFormat="1" x14ac:dyDescent="0.25"/>
    <row r="15488" customFormat="1" x14ac:dyDescent="0.25"/>
    <row r="15489" customFormat="1" x14ac:dyDescent="0.25"/>
    <row r="15490" customFormat="1" x14ac:dyDescent="0.25"/>
    <row r="15491" customFormat="1" x14ac:dyDescent="0.25"/>
    <row r="15492" customFormat="1" x14ac:dyDescent="0.25"/>
    <row r="15493" customFormat="1" x14ac:dyDescent="0.25"/>
    <row r="15494" customFormat="1" x14ac:dyDescent="0.25"/>
    <row r="15495" customFormat="1" x14ac:dyDescent="0.25"/>
    <row r="15496" customFormat="1" x14ac:dyDescent="0.25"/>
    <row r="15497" customFormat="1" x14ac:dyDescent="0.25"/>
    <row r="15498" customFormat="1" x14ac:dyDescent="0.25"/>
    <row r="15499" customFormat="1" x14ac:dyDescent="0.25"/>
    <row r="15500" customFormat="1" x14ac:dyDescent="0.25"/>
    <row r="15501" customFormat="1" x14ac:dyDescent="0.25"/>
    <row r="15502" customFormat="1" x14ac:dyDescent="0.25"/>
    <row r="15503" customFormat="1" x14ac:dyDescent="0.25"/>
    <row r="15504" customFormat="1" x14ac:dyDescent="0.25"/>
    <row r="15505" customFormat="1" x14ac:dyDescent="0.25"/>
    <row r="15506" customFormat="1" x14ac:dyDescent="0.25"/>
    <row r="15507" customFormat="1" x14ac:dyDescent="0.25"/>
    <row r="15508" customFormat="1" x14ac:dyDescent="0.25"/>
    <row r="15509" customFormat="1" x14ac:dyDescent="0.25"/>
    <row r="15510" customFormat="1" x14ac:dyDescent="0.25"/>
    <row r="15511" customFormat="1" x14ac:dyDescent="0.25"/>
    <row r="15512" customFormat="1" x14ac:dyDescent="0.25"/>
    <row r="15513" customFormat="1" x14ac:dyDescent="0.25"/>
    <row r="15514" customFormat="1" x14ac:dyDescent="0.25"/>
    <row r="15515" customFormat="1" x14ac:dyDescent="0.25"/>
    <row r="15516" customFormat="1" x14ac:dyDescent="0.25"/>
    <row r="15517" customFormat="1" x14ac:dyDescent="0.25"/>
    <row r="15518" customFormat="1" x14ac:dyDescent="0.25"/>
    <row r="15519" customFormat="1" x14ac:dyDescent="0.25"/>
    <row r="15520" customFormat="1" x14ac:dyDescent="0.25"/>
    <row r="15521" customFormat="1" x14ac:dyDescent="0.25"/>
    <row r="15522" customFormat="1" x14ac:dyDescent="0.25"/>
    <row r="15523" customFormat="1" x14ac:dyDescent="0.25"/>
    <row r="15524" customFormat="1" x14ac:dyDescent="0.25"/>
    <row r="15525" customFormat="1" x14ac:dyDescent="0.25"/>
    <row r="15526" customFormat="1" x14ac:dyDescent="0.25"/>
    <row r="15527" customFormat="1" x14ac:dyDescent="0.25"/>
    <row r="15528" customFormat="1" x14ac:dyDescent="0.25"/>
    <row r="15529" customFormat="1" x14ac:dyDescent="0.25"/>
    <row r="15530" customFormat="1" x14ac:dyDescent="0.25"/>
    <row r="15531" customFormat="1" x14ac:dyDescent="0.25"/>
    <row r="15532" customFormat="1" x14ac:dyDescent="0.25"/>
    <row r="15533" customFormat="1" x14ac:dyDescent="0.25"/>
    <row r="15534" customFormat="1" x14ac:dyDescent="0.25"/>
    <row r="15535" customFormat="1" x14ac:dyDescent="0.25"/>
    <row r="15536" customFormat="1" x14ac:dyDescent="0.25"/>
    <row r="15537" customFormat="1" x14ac:dyDescent="0.25"/>
    <row r="15538" customFormat="1" x14ac:dyDescent="0.25"/>
    <row r="15539" customFormat="1" x14ac:dyDescent="0.25"/>
    <row r="15540" customFormat="1" x14ac:dyDescent="0.25"/>
    <row r="15541" customFormat="1" x14ac:dyDescent="0.25"/>
    <row r="15542" customFormat="1" x14ac:dyDescent="0.25"/>
    <row r="15543" customFormat="1" x14ac:dyDescent="0.25"/>
    <row r="15544" customFormat="1" x14ac:dyDescent="0.25"/>
    <row r="15545" customFormat="1" x14ac:dyDescent="0.25"/>
    <row r="15546" customFormat="1" x14ac:dyDescent="0.25"/>
    <row r="15547" customFormat="1" x14ac:dyDescent="0.25"/>
    <row r="15548" customFormat="1" x14ac:dyDescent="0.25"/>
    <row r="15549" customFormat="1" x14ac:dyDescent="0.25"/>
    <row r="15550" customFormat="1" x14ac:dyDescent="0.25"/>
    <row r="15551" customFormat="1" x14ac:dyDescent="0.25"/>
    <row r="15552" customFormat="1" x14ac:dyDescent="0.25"/>
    <row r="15553" customFormat="1" x14ac:dyDescent="0.25"/>
    <row r="15554" customFormat="1" x14ac:dyDescent="0.25"/>
    <row r="15555" customFormat="1" x14ac:dyDescent="0.25"/>
    <row r="15556" customFormat="1" x14ac:dyDescent="0.25"/>
    <row r="15557" customFormat="1" x14ac:dyDescent="0.25"/>
    <row r="15558" customFormat="1" x14ac:dyDescent="0.25"/>
    <row r="15559" customFormat="1" x14ac:dyDescent="0.25"/>
    <row r="15560" customFormat="1" x14ac:dyDescent="0.25"/>
    <row r="15561" customFormat="1" x14ac:dyDescent="0.25"/>
    <row r="15562" customFormat="1" x14ac:dyDescent="0.25"/>
    <row r="15563" customFormat="1" x14ac:dyDescent="0.25"/>
    <row r="15564" customFormat="1" x14ac:dyDescent="0.25"/>
    <row r="15565" customFormat="1" x14ac:dyDescent="0.25"/>
    <row r="15566" customFormat="1" x14ac:dyDescent="0.25"/>
    <row r="15567" customFormat="1" x14ac:dyDescent="0.25"/>
    <row r="15568" customFormat="1" x14ac:dyDescent="0.25"/>
    <row r="15569" customFormat="1" x14ac:dyDescent="0.25"/>
    <row r="15570" customFormat="1" x14ac:dyDescent="0.25"/>
    <row r="15571" customFormat="1" x14ac:dyDescent="0.25"/>
    <row r="15572" customFormat="1" x14ac:dyDescent="0.25"/>
    <row r="15573" customFormat="1" x14ac:dyDescent="0.25"/>
    <row r="15574" customFormat="1" x14ac:dyDescent="0.25"/>
    <row r="15575" customFormat="1" x14ac:dyDescent="0.25"/>
    <row r="15576" customFormat="1" x14ac:dyDescent="0.25"/>
    <row r="15577" customFormat="1" x14ac:dyDescent="0.25"/>
    <row r="15578" customFormat="1" x14ac:dyDescent="0.25"/>
    <row r="15579" customFormat="1" x14ac:dyDescent="0.25"/>
    <row r="15580" customFormat="1" x14ac:dyDescent="0.25"/>
    <row r="15581" customFormat="1" x14ac:dyDescent="0.25"/>
    <row r="15582" customFormat="1" x14ac:dyDescent="0.25"/>
    <row r="15583" customFormat="1" x14ac:dyDescent="0.25"/>
    <row r="15584" customFormat="1" x14ac:dyDescent="0.25"/>
    <row r="15585" customFormat="1" x14ac:dyDescent="0.25"/>
    <row r="15586" customFormat="1" x14ac:dyDescent="0.25"/>
    <row r="15587" customFormat="1" x14ac:dyDescent="0.25"/>
    <row r="15588" customFormat="1" x14ac:dyDescent="0.25"/>
    <row r="15589" customFormat="1" x14ac:dyDescent="0.25"/>
    <row r="15590" customFormat="1" x14ac:dyDescent="0.25"/>
    <row r="15591" customFormat="1" x14ac:dyDescent="0.25"/>
    <row r="15592" customFormat="1" x14ac:dyDescent="0.25"/>
    <row r="15593" customFormat="1" x14ac:dyDescent="0.25"/>
    <row r="15594" customFormat="1" x14ac:dyDescent="0.25"/>
    <row r="15595" customFormat="1" x14ac:dyDescent="0.25"/>
    <row r="15596" customFormat="1" x14ac:dyDescent="0.25"/>
    <row r="15597" customFormat="1" x14ac:dyDescent="0.25"/>
    <row r="15598" customFormat="1" x14ac:dyDescent="0.25"/>
    <row r="15599" customFormat="1" x14ac:dyDescent="0.25"/>
    <row r="15600" customFormat="1" x14ac:dyDescent="0.25"/>
    <row r="15601" customFormat="1" x14ac:dyDescent="0.25"/>
    <row r="15602" customFormat="1" x14ac:dyDescent="0.25"/>
    <row r="15603" customFormat="1" x14ac:dyDescent="0.25"/>
    <row r="15604" customFormat="1" x14ac:dyDescent="0.25"/>
    <row r="15605" customFormat="1" x14ac:dyDescent="0.25"/>
    <row r="15606" customFormat="1" x14ac:dyDescent="0.25"/>
    <row r="15607" customFormat="1" x14ac:dyDescent="0.25"/>
    <row r="15608" customFormat="1" x14ac:dyDescent="0.25"/>
    <row r="15609" customFormat="1" x14ac:dyDescent="0.25"/>
    <row r="15610" customFormat="1" x14ac:dyDescent="0.25"/>
    <row r="15611" customFormat="1" x14ac:dyDescent="0.25"/>
    <row r="15612" customFormat="1" x14ac:dyDescent="0.25"/>
    <row r="15613" customFormat="1" x14ac:dyDescent="0.25"/>
    <row r="15614" customFormat="1" x14ac:dyDescent="0.25"/>
    <row r="15615" customFormat="1" x14ac:dyDescent="0.25"/>
    <row r="15616" customFormat="1" x14ac:dyDescent="0.25"/>
    <row r="15617" customFormat="1" x14ac:dyDescent="0.25"/>
    <row r="15618" customFormat="1" x14ac:dyDescent="0.25"/>
    <row r="15619" customFormat="1" x14ac:dyDescent="0.25"/>
    <row r="15620" customFormat="1" x14ac:dyDescent="0.25"/>
    <row r="15621" customFormat="1" x14ac:dyDescent="0.25"/>
    <row r="15622" customFormat="1" x14ac:dyDescent="0.25"/>
    <row r="15623" customFormat="1" x14ac:dyDescent="0.25"/>
    <row r="15624" customFormat="1" x14ac:dyDescent="0.25"/>
    <row r="15625" customFormat="1" x14ac:dyDescent="0.25"/>
    <row r="15626" customFormat="1" x14ac:dyDescent="0.25"/>
    <row r="15627" customFormat="1" x14ac:dyDescent="0.25"/>
    <row r="15628" customFormat="1" x14ac:dyDescent="0.25"/>
    <row r="15629" customFormat="1" x14ac:dyDescent="0.25"/>
    <row r="15630" customFormat="1" x14ac:dyDescent="0.25"/>
    <row r="15631" customFormat="1" x14ac:dyDescent="0.25"/>
    <row r="15632" customFormat="1" x14ac:dyDescent="0.25"/>
    <row r="15633" customFormat="1" x14ac:dyDescent="0.25"/>
    <row r="15634" customFormat="1" x14ac:dyDescent="0.25"/>
    <row r="15635" customFormat="1" x14ac:dyDescent="0.25"/>
    <row r="15636" customFormat="1" x14ac:dyDescent="0.25"/>
    <row r="15637" customFormat="1" x14ac:dyDescent="0.25"/>
    <row r="15638" customFormat="1" x14ac:dyDescent="0.25"/>
    <row r="15639" customFormat="1" x14ac:dyDescent="0.25"/>
    <row r="15640" customFormat="1" x14ac:dyDescent="0.25"/>
    <row r="15641" customFormat="1" x14ac:dyDescent="0.25"/>
    <row r="15642" customFormat="1" x14ac:dyDescent="0.25"/>
    <row r="15643" customFormat="1" x14ac:dyDescent="0.25"/>
    <row r="15644" customFormat="1" x14ac:dyDescent="0.25"/>
    <row r="15645" customFormat="1" x14ac:dyDescent="0.25"/>
    <row r="15646" customFormat="1" x14ac:dyDescent="0.25"/>
    <row r="15647" customFormat="1" x14ac:dyDescent="0.25"/>
    <row r="15648" customFormat="1" x14ac:dyDescent="0.25"/>
    <row r="15649" customFormat="1" x14ac:dyDescent="0.25"/>
    <row r="15650" customFormat="1" x14ac:dyDescent="0.25"/>
    <row r="15651" customFormat="1" x14ac:dyDescent="0.25"/>
    <row r="15652" customFormat="1" x14ac:dyDescent="0.25"/>
    <row r="15653" customFormat="1" x14ac:dyDescent="0.25"/>
    <row r="15654" customFormat="1" x14ac:dyDescent="0.25"/>
    <row r="15655" customFormat="1" x14ac:dyDescent="0.25"/>
    <row r="15656" customFormat="1" x14ac:dyDescent="0.25"/>
    <row r="15657" customFormat="1" x14ac:dyDescent="0.25"/>
    <row r="15658" customFormat="1" x14ac:dyDescent="0.25"/>
    <row r="15659" customFormat="1" x14ac:dyDescent="0.25"/>
    <row r="15660" customFormat="1" x14ac:dyDescent="0.25"/>
    <row r="15661" customFormat="1" x14ac:dyDescent="0.25"/>
    <row r="15662" customFormat="1" x14ac:dyDescent="0.25"/>
    <row r="15663" customFormat="1" x14ac:dyDescent="0.25"/>
    <row r="15664" customFormat="1" x14ac:dyDescent="0.25"/>
    <row r="15665" customFormat="1" x14ac:dyDescent="0.25"/>
    <row r="15666" customFormat="1" x14ac:dyDescent="0.25"/>
    <row r="15667" customFormat="1" x14ac:dyDescent="0.25"/>
    <row r="15668" customFormat="1" x14ac:dyDescent="0.25"/>
    <row r="15669" customFormat="1" x14ac:dyDescent="0.25"/>
    <row r="15670" customFormat="1" x14ac:dyDescent="0.25"/>
    <row r="15671" customFormat="1" x14ac:dyDescent="0.25"/>
    <row r="15672" customFormat="1" x14ac:dyDescent="0.25"/>
    <row r="15673" customFormat="1" x14ac:dyDescent="0.25"/>
    <row r="15674" customFormat="1" x14ac:dyDescent="0.25"/>
    <row r="15675" customFormat="1" x14ac:dyDescent="0.25"/>
    <row r="15676" customFormat="1" x14ac:dyDescent="0.25"/>
    <row r="15677" customFormat="1" x14ac:dyDescent="0.25"/>
    <row r="15678" customFormat="1" x14ac:dyDescent="0.25"/>
    <row r="15679" customFormat="1" x14ac:dyDescent="0.25"/>
    <row r="15680" customFormat="1" x14ac:dyDescent="0.25"/>
    <row r="15681" customFormat="1" x14ac:dyDescent="0.25"/>
    <row r="15682" customFormat="1" x14ac:dyDescent="0.25"/>
    <row r="15683" customFormat="1" x14ac:dyDescent="0.25"/>
    <row r="15684" customFormat="1" x14ac:dyDescent="0.25"/>
    <row r="15685" customFormat="1" x14ac:dyDescent="0.25"/>
    <row r="15686" customFormat="1" x14ac:dyDescent="0.25"/>
    <row r="15687" customFormat="1" x14ac:dyDescent="0.25"/>
    <row r="15688" customFormat="1" x14ac:dyDescent="0.25"/>
    <row r="15689" customFormat="1" x14ac:dyDescent="0.25"/>
    <row r="15690" customFormat="1" x14ac:dyDescent="0.25"/>
    <row r="15691" customFormat="1" x14ac:dyDescent="0.25"/>
    <row r="15692" customFormat="1" x14ac:dyDescent="0.25"/>
    <row r="15693" customFormat="1" x14ac:dyDescent="0.25"/>
    <row r="15694" customFormat="1" x14ac:dyDescent="0.25"/>
    <row r="15695" customFormat="1" x14ac:dyDescent="0.25"/>
    <row r="15696" customFormat="1" x14ac:dyDescent="0.25"/>
    <row r="15697" customFormat="1" x14ac:dyDescent="0.25"/>
    <row r="15698" customFormat="1" x14ac:dyDescent="0.25"/>
    <row r="15699" customFormat="1" x14ac:dyDescent="0.25"/>
    <row r="15700" customFormat="1" x14ac:dyDescent="0.25"/>
    <row r="15701" customFormat="1" x14ac:dyDescent="0.25"/>
    <row r="15702" customFormat="1" x14ac:dyDescent="0.25"/>
    <row r="15703" customFormat="1" x14ac:dyDescent="0.25"/>
    <row r="15704" customFormat="1" x14ac:dyDescent="0.25"/>
    <row r="15705" customFormat="1" x14ac:dyDescent="0.25"/>
    <row r="15706" customFormat="1" x14ac:dyDescent="0.25"/>
    <row r="15707" customFormat="1" x14ac:dyDescent="0.25"/>
    <row r="15708" customFormat="1" x14ac:dyDescent="0.25"/>
    <row r="15709" customFormat="1" x14ac:dyDescent="0.25"/>
    <row r="15710" customFormat="1" x14ac:dyDescent="0.25"/>
    <row r="15711" customFormat="1" x14ac:dyDescent="0.25"/>
    <row r="15712" customFormat="1" x14ac:dyDescent="0.25"/>
    <row r="15713" customFormat="1" x14ac:dyDescent="0.25"/>
    <row r="15714" customFormat="1" x14ac:dyDescent="0.25"/>
    <row r="15715" customFormat="1" x14ac:dyDescent="0.25"/>
    <row r="15716" customFormat="1" x14ac:dyDescent="0.25"/>
    <row r="15717" customFormat="1" x14ac:dyDescent="0.25"/>
    <row r="15718" customFormat="1" x14ac:dyDescent="0.25"/>
    <row r="15719" customFormat="1" x14ac:dyDescent="0.25"/>
    <row r="15720" customFormat="1" x14ac:dyDescent="0.25"/>
    <row r="15721" customFormat="1" x14ac:dyDescent="0.25"/>
    <row r="15722" customFormat="1" x14ac:dyDescent="0.25"/>
    <row r="15723" customFormat="1" x14ac:dyDescent="0.25"/>
    <row r="15724" customFormat="1" x14ac:dyDescent="0.25"/>
    <row r="15725" customFormat="1" x14ac:dyDescent="0.25"/>
    <row r="15726" customFormat="1" x14ac:dyDescent="0.25"/>
    <row r="15727" customFormat="1" x14ac:dyDescent="0.25"/>
    <row r="15728" customFormat="1" x14ac:dyDescent="0.25"/>
    <row r="15729" customFormat="1" x14ac:dyDescent="0.25"/>
    <row r="15730" customFormat="1" x14ac:dyDescent="0.25"/>
    <row r="15731" customFormat="1" x14ac:dyDescent="0.25"/>
    <row r="15732" customFormat="1" x14ac:dyDescent="0.25"/>
    <row r="15733" customFormat="1" x14ac:dyDescent="0.25"/>
    <row r="15734" customFormat="1" x14ac:dyDescent="0.25"/>
    <row r="15735" customFormat="1" x14ac:dyDescent="0.25"/>
    <row r="15736" customFormat="1" x14ac:dyDescent="0.25"/>
    <row r="15737" customFormat="1" x14ac:dyDescent="0.25"/>
    <row r="15738" customFormat="1" x14ac:dyDescent="0.25"/>
    <row r="15739" customFormat="1" x14ac:dyDescent="0.25"/>
    <row r="15740" customFormat="1" x14ac:dyDescent="0.25"/>
    <row r="15741" customFormat="1" x14ac:dyDescent="0.25"/>
    <row r="15742" customFormat="1" x14ac:dyDescent="0.25"/>
    <row r="15743" customFormat="1" x14ac:dyDescent="0.25"/>
    <row r="15744" customFormat="1" x14ac:dyDescent="0.25"/>
    <row r="15745" customFormat="1" x14ac:dyDescent="0.25"/>
    <row r="15746" customFormat="1" x14ac:dyDescent="0.25"/>
    <row r="15747" customFormat="1" x14ac:dyDescent="0.25"/>
    <row r="15748" customFormat="1" x14ac:dyDescent="0.25"/>
    <row r="15749" customFormat="1" x14ac:dyDescent="0.25"/>
    <row r="15750" customFormat="1" x14ac:dyDescent="0.25"/>
    <row r="15751" customFormat="1" x14ac:dyDescent="0.25"/>
    <row r="15752" customFormat="1" x14ac:dyDescent="0.25"/>
    <row r="15753" customFormat="1" x14ac:dyDescent="0.25"/>
    <row r="15754" customFormat="1" x14ac:dyDescent="0.25"/>
    <row r="15755" customFormat="1" x14ac:dyDescent="0.25"/>
    <row r="15756" customFormat="1" x14ac:dyDescent="0.25"/>
    <row r="15757" customFormat="1" x14ac:dyDescent="0.25"/>
    <row r="15758" customFormat="1" x14ac:dyDescent="0.25"/>
    <row r="15759" customFormat="1" x14ac:dyDescent="0.25"/>
    <row r="15760" customFormat="1" x14ac:dyDescent="0.25"/>
    <row r="15761" customFormat="1" x14ac:dyDescent="0.25"/>
    <row r="15762" customFormat="1" x14ac:dyDescent="0.25"/>
    <row r="15763" customFormat="1" x14ac:dyDescent="0.25"/>
    <row r="15764" customFormat="1" x14ac:dyDescent="0.25"/>
    <row r="15765" customFormat="1" x14ac:dyDescent="0.25"/>
    <row r="15766" customFormat="1" x14ac:dyDescent="0.25"/>
    <row r="15767" customFormat="1" x14ac:dyDescent="0.25"/>
    <row r="15768" customFormat="1" x14ac:dyDescent="0.25"/>
    <row r="15769" customFormat="1" x14ac:dyDescent="0.25"/>
    <row r="15770" customFormat="1" x14ac:dyDescent="0.25"/>
    <row r="15771" customFormat="1" x14ac:dyDescent="0.25"/>
    <row r="15772" customFormat="1" x14ac:dyDescent="0.25"/>
    <row r="15773" customFormat="1" x14ac:dyDescent="0.25"/>
    <row r="15774" customFormat="1" x14ac:dyDescent="0.25"/>
    <row r="15775" customFormat="1" x14ac:dyDescent="0.25"/>
    <row r="15776" customFormat="1" x14ac:dyDescent="0.25"/>
    <row r="15777" customFormat="1" x14ac:dyDescent="0.25"/>
    <row r="15778" customFormat="1" x14ac:dyDescent="0.25"/>
    <row r="15779" customFormat="1" x14ac:dyDescent="0.25"/>
    <row r="15780" customFormat="1" x14ac:dyDescent="0.25"/>
    <row r="15781" customFormat="1" x14ac:dyDescent="0.25"/>
    <row r="15782" customFormat="1" x14ac:dyDescent="0.25"/>
    <row r="15783" customFormat="1" x14ac:dyDescent="0.25"/>
    <row r="15784" customFormat="1" x14ac:dyDescent="0.25"/>
    <row r="15785" customFormat="1" x14ac:dyDescent="0.25"/>
    <row r="15786" customFormat="1" x14ac:dyDescent="0.25"/>
    <row r="15787" customFormat="1" x14ac:dyDescent="0.25"/>
    <row r="15788" customFormat="1" x14ac:dyDescent="0.25"/>
    <row r="15789" customFormat="1" x14ac:dyDescent="0.25"/>
    <row r="15790" customFormat="1" x14ac:dyDescent="0.25"/>
    <row r="15791" customFormat="1" x14ac:dyDescent="0.25"/>
    <row r="15792" customFormat="1" x14ac:dyDescent="0.25"/>
    <row r="15793" customFormat="1" x14ac:dyDescent="0.25"/>
    <row r="15794" customFormat="1" x14ac:dyDescent="0.25"/>
    <row r="15795" customFormat="1" x14ac:dyDescent="0.25"/>
    <row r="15796" customFormat="1" x14ac:dyDescent="0.25"/>
    <row r="15797" customFormat="1" x14ac:dyDescent="0.25"/>
    <row r="15798" customFormat="1" x14ac:dyDescent="0.25"/>
    <row r="15799" customFormat="1" x14ac:dyDescent="0.25"/>
    <row r="15800" customFormat="1" x14ac:dyDescent="0.25"/>
    <row r="15801" customFormat="1" x14ac:dyDescent="0.25"/>
    <row r="15802" customFormat="1" x14ac:dyDescent="0.25"/>
    <row r="15803" customFormat="1" x14ac:dyDescent="0.25"/>
    <row r="15804" customFormat="1" x14ac:dyDescent="0.25"/>
    <row r="15805" customFormat="1" x14ac:dyDescent="0.25"/>
    <row r="15806" customFormat="1" x14ac:dyDescent="0.25"/>
    <row r="15807" customFormat="1" x14ac:dyDescent="0.25"/>
    <row r="15808" customFormat="1" x14ac:dyDescent="0.25"/>
    <row r="15809" customFormat="1" x14ac:dyDescent="0.25"/>
    <row r="15810" customFormat="1" x14ac:dyDescent="0.25"/>
    <row r="15811" customFormat="1" x14ac:dyDescent="0.25"/>
    <row r="15812" customFormat="1" x14ac:dyDescent="0.25"/>
    <row r="15813" customFormat="1" x14ac:dyDescent="0.25"/>
    <row r="15814" customFormat="1" x14ac:dyDescent="0.25"/>
    <row r="15815" customFormat="1" x14ac:dyDescent="0.25"/>
    <row r="15816" customFormat="1" x14ac:dyDescent="0.25"/>
    <row r="15817" customFormat="1" x14ac:dyDescent="0.25"/>
    <row r="15818" customFormat="1" x14ac:dyDescent="0.25"/>
    <row r="15819" customFormat="1" x14ac:dyDescent="0.25"/>
    <row r="15820" customFormat="1" x14ac:dyDescent="0.25"/>
    <row r="15821" customFormat="1" x14ac:dyDescent="0.25"/>
    <row r="15822" customFormat="1" x14ac:dyDescent="0.25"/>
    <row r="15823" customFormat="1" x14ac:dyDescent="0.25"/>
    <row r="15824" customFormat="1" x14ac:dyDescent="0.25"/>
    <row r="15825" customFormat="1" x14ac:dyDescent="0.25"/>
    <row r="15826" customFormat="1" x14ac:dyDescent="0.25"/>
    <row r="15827" customFormat="1" x14ac:dyDescent="0.25"/>
    <row r="15828" customFormat="1" x14ac:dyDescent="0.25"/>
    <row r="15829" customFormat="1" x14ac:dyDescent="0.25"/>
    <row r="15830" customFormat="1" x14ac:dyDescent="0.25"/>
    <row r="15831" customFormat="1" x14ac:dyDescent="0.25"/>
    <row r="15832" customFormat="1" x14ac:dyDescent="0.25"/>
    <row r="15833" customFormat="1" x14ac:dyDescent="0.25"/>
    <row r="15834" customFormat="1" x14ac:dyDescent="0.25"/>
    <row r="15835" customFormat="1" x14ac:dyDescent="0.25"/>
    <row r="15836" customFormat="1" x14ac:dyDescent="0.25"/>
    <row r="15837" customFormat="1" x14ac:dyDescent="0.25"/>
    <row r="15838" customFormat="1" x14ac:dyDescent="0.25"/>
    <row r="15839" customFormat="1" x14ac:dyDescent="0.25"/>
    <row r="15840" customFormat="1" x14ac:dyDescent="0.25"/>
    <row r="15841" customFormat="1" x14ac:dyDescent="0.25"/>
    <row r="15842" customFormat="1" x14ac:dyDescent="0.25"/>
    <row r="15843" customFormat="1" x14ac:dyDescent="0.25"/>
    <row r="15844" customFormat="1" x14ac:dyDescent="0.25"/>
    <row r="15845" customFormat="1" x14ac:dyDescent="0.25"/>
    <row r="15846" customFormat="1" x14ac:dyDescent="0.25"/>
    <row r="15847" customFormat="1" x14ac:dyDescent="0.25"/>
    <row r="15848" customFormat="1" x14ac:dyDescent="0.25"/>
    <row r="15849" customFormat="1" x14ac:dyDescent="0.25"/>
    <row r="15850" customFormat="1" x14ac:dyDescent="0.25"/>
    <row r="15851" customFormat="1" x14ac:dyDescent="0.25"/>
    <row r="15852" customFormat="1" x14ac:dyDescent="0.25"/>
    <row r="15853" customFormat="1" x14ac:dyDescent="0.25"/>
    <row r="15854" customFormat="1" x14ac:dyDescent="0.25"/>
    <row r="15855" customFormat="1" x14ac:dyDescent="0.25"/>
    <row r="15856" customFormat="1" x14ac:dyDescent="0.25"/>
    <row r="15857" customFormat="1" x14ac:dyDescent="0.25"/>
    <row r="15858" customFormat="1" x14ac:dyDescent="0.25"/>
    <row r="15859" customFormat="1" x14ac:dyDescent="0.25"/>
    <row r="15860" customFormat="1" x14ac:dyDescent="0.25"/>
    <row r="15861" customFormat="1" x14ac:dyDescent="0.25"/>
    <row r="15862" customFormat="1" x14ac:dyDescent="0.25"/>
    <row r="15863" customFormat="1" x14ac:dyDescent="0.25"/>
    <row r="15864" customFormat="1" x14ac:dyDescent="0.25"/>
    <row r="15865" customFormat="1" x14ac:dyDescent="0.25"/>
    <row r="15866" customFormat="1" x14ac:dyDescent="0.25"/>
    <row r="15867" customFormat="1" x14ac:dyDescent="0.25"/>
    <row r="15868" customFormat="1" x14ac:dyDescent="0.25"/>
    <row r="15869" customFormat="1" x14ac:dyDescent="0.25"/>
    <row r="15870" customFormat="1" x14ac:dyDescent="0.25"/>
    <row r="15871" customFormat="1" x14ac:dyDescent="0.25"/>
    <row r="15872" customFormat="1" x14ac:dyDescent="0.25"/>
    <row r="15873" customFormat="1" x14ac:dyDescent="0.25"/>
    <row r="15874" customFormat="1" x14ac:dyDescent="0.25"/>
    <row r="15875" customFormat="1" x14ac:dyDescent="0.25"/>
    <row r="15876" customFormat="1" x14ac:dyDescent="0.25"/>
    <row r="15877" customFormat="1" x14ac:dyDescent="0.25"/>
    <row r="15878" customFormat="1" x14ac:dyDescent="0.25"/>
    <row r="15879" customFormat="1" x14ac:dyDescent="0.25"/>
    <row r="15880" customFormat="1" x14ac:dyDescent="0.25"/>
    <row r="15881" customFormat="1" x14ac:dyDescent="0.25"/>
    <row r="15882" customFormat="1" x14ac:dyDescent="0.25"/>
    <row r="15883" customFormat="1" x14ac:dyDescent="0.25"/>
    <row r="15884" customFormat="1" x14ac:dyDescent="0.25"/>
    <row r="15885" customFormat="1" x14ac:dyDescent="0.25"/>
    <row r="15886" customFormat="1" x14ac:dyDescent="0.25"/>
    <row r="15887" customFormat="1" x14ac:dyDescent="0.25"/>
    <row r="15888" customFormat="1" x14ac:dyDescent="0.25"/>
    <row r="15889" customFormat="1" x14ac:dyDescent="0.25"/>
    <row r="15890" customFormat="1" x14ac:dyDescent="0.25"/>
    <row r="15891" customFormat="1" x14ac:dyDescent="0.25"/>
    <row r="15892" customFormat="1" x14ac:dyDescent="0.25"/>
    <row r="15893" customFormat="1" x14ac:dyDescent="0.25"/>
    <row r="15894" customFormat="1" x14ac:dyDescent="0.25"/>
    <row r="15895" customFormat="1" x14ac:dyDescent="0.25"/>
    <row r="15896" customFormat="1" x14ac:dyDescent="0.25"/>
    <row r="15897" customFormat="1" x14ac:dyDescent="0.25"/>
    <row r="15898" customFormat="1" x14ac:dyDescent="0.25"/>
    <row r="15899" customFormat="1" x14ac:dyDescent="0.25"/>
    <row r="15900" customFormat="1" x14ac:dyDescent="0.25"/>
    <row r="15901" customFormat="1" x14ac:dyDescent="0.25"/>
    <row r="15902" customFormat="1" x14ac:dyDescent="0.25"/>
    <row r="15903" customFormat="1" x14ac:dyDescent="0.25"/>
    <row r="15904" customFormat="1" x14ac:dyDescent="0.25"/>
    <row r="15905" customFormat="1" x14ac:dyDescent="0.25"/>
    <row r="15906" customFormat="1" x14ac:dyDescent="0.25"/>
    <row r="15907" customFormat="1" x14ac:dyDescent="0.25"/>
    <row r="15908" customFormat="1" x14ac:dyDescent="0.25"/>
    <row r="15909" customFormat="1" x14ac:dyDescent="0.25"/>
    <row r="15910" customFormat="1" x14ac:dyDescent="0.25"/>
    <row r="15911" customFormat="1" x14ac:dyDescent="0.25"/>
    <row r="15912" customFormat="1" x14ac:dyDescent="0.25"/>
    <row r="15913" customFormat="1" x14ac:dyDescent="0.25"/>
    <row r="15914" customFormat="1" x14ac:dyDescent="0.25"/>
    <row r="15915" customFormat="1" x14ac:dyDescent="0.25"/>
    <row r="15916" customFormat="1" x14ac:dyDescent="0.25"/>
    <row r="15917" customFormat="1" x14ac:dyDescent="0.25"/>
    <row r="15918" customFormat="1" x14ac:dyDescent="0.25"/>
    <row r="15919" customFormat="1" x14ac:dyDescent="0.25"/>
    <row r="15920" customFormat="1" x14ac:dyDescent="0.25"/>
    <row r="15921" customFormat="1" x14ac:dyDescent="0.25"/>
    <row r="15922" customFormat="1" x14ac:dyDescent="0.25"/>
    <row r="15923" customFormat="1" x14ac:dyDescent="0.25"/>
    <row r="15924" customFormat="1" x14ac:dyDescent="0.25"/>
    <row r="15925" customFormat="1" x14ac:dyDescent="0.25"/>
    <row r="15926" customFormat="1" x14ac:dyDescent="0.25"/>
    <row r="15927" customFormat="1" x14ac:dyDescent="0.25"/>
    <row r="15928" customFormat="1" x14ac:dyDescent="0.25"/>
    <row r="15929" customFormat="1" x14ac:dyDescent="0.25"/>
    <row r="15930" customFormat="1" x14ac:dyDescent="0.25"/>
    <row r="15931" customFormat="1" x14ac:dyDescent="0.25"/>
    <row r="15932" customFormat="1" x14ac:dyDescent="0.25"/>
    <row r="15933" customFormat="1" x14ac:dyDescent="0.25"/>
    <row r="15934" customFormat="1" x14ac:dyDescent="0.25"/>
    <row r="15935" customFormat="1" x14ac:dyDescent="0.25"/>
    <row r="15936" customFormat="1" x14ac:dyDescent="0.25"/>
    <row r="15937" customFormat="1" x14ac:dyDescent="0.25"/>
    <row r="15938" customFormat="1" x14ac:dyDescent="0.25"/>
    <row r="15939" customFormat="1" x14ac:dyDescent="0.25"/>
    <row r="15940" customFormat="1" x14ac:dyDescent="0.25"/>
    <row r="15941" customFormat="1" x14ac:dyDescent="0.25"/>
    <row r="15942" customFormat="1" x14ac:dyDescent="0.25"/>
    <row r="15943" customFormat="1" x14ac:dyDescent="0.25"/>
    <row r="15944" customFormat="1" x14ac:dyDescent="0.25"/>
    <row r="15945" customFormat="1" x14ac:dyDescent="0.25"/>
    <row r="15946" customFormat="1" x14ac:dyDescent="0.25"/>
    <row r="15947" customFormat="1" x14ac:dyDescent="0.25"/>
    <row r="15948" customFormat="1" x14ac:dyDescent="0.25"/>
    <row r="15949" customFormat="1" x14ac:dyDescent="0.25"/>
    <row r="15950" customFormat="1" x14ac:dyDescent="0.25"/>
    <row r="15951" customFormat="1" x14ac:dyDescent="0.25"/>
    <row r="15952" customFormat="1" x14ac:dyDescent="0.25"/>
    <row r="15953" customFormat="1" x14ac:dyDescent="0.25"/>
    <row r="15954" customFormat="1" x14ac:dyDescent="0.25"/>
    <row r="15955" customFormat="1" x14ac:dyDescent="0.25"/>
    <row r="15956" customFormat="1" x14ac:dyDescent="0.25"/>
    <row r="15957" customFormat="1" x14ac:dyDescent="0.25"/>
    <row r="15958" customFormat="1" x14ac:dyDescent="0.25"/>
    <row r="15959" customFormat="1" x14ac:dyDescent="0.25"/>
    <row r="15960" customFormat="1" x14ac:dyDescent="0.25"/>
    <row r="15961" customFormat="1" x14ac:dyDescent="0.25"/>
    <row r="15962" customFormat="1" x14ac:dyDescent="0.25"/>
    <row r="15963" customFormat="1" x14ac:dyDescent="0.25"/>
    <row r="15964" customFormat="1" x14ac:dyDescent="0.25"/>
    <row r="15965" customFormat="1" x14ac:dyDescent="0.25"/>
    <row r="15966" customFormat="1" x14ac:dyDescent="0.25"/>
    <row r="15967" customFormat="1" x14ac:dyDescent="0.25"/>
    <row r="15968" customFormat="1" x14ac:dyDescent="0.25"/>
    <row r="15969" customFormat="1" x14ac:dyDescent="0.25"/>
    <row r="15970" customFormat="1" x14ac:dyDescent="0.25"/>
    <row r="15971" customFormat="1" x14ac:dyDescent="0.25"/>
    <row r="15972" customFormat="1" x14ac:dyDescent="0.25"/>
    <row r="15973" customFormat="1" x14ac:dyDescent="0.25"/>
    <row r="15974" customFormat="1" x14ac:dyDescent="0.25"/>
    <row r="15975" customFormat="1" x14ac:dyDescent="0.25"/>
    <row r="15976" customFormat="1" x14ac:dyDescent="0.25"/>
    <row r="15977" customFormat="1" x14ac:dyDescent="0.25"/>
    <row r="15978" customFormat="1" x14ac:dyDescent="0.25"/>
    <row r="15979" customFormat="1" x14ac:dyDescent="0.25"/>
    <row r="15980" customFormat="1" x14ac:dyDescent="0.25"/>
    <row r="15981" customFormat="1" x14ac:dyDescent="0.25"/>
    <row r="15982" customFormat="1" x14ac:dyDescent="0.25"/>
    <row r="15983" customFormat="1" x14ac:dyDescent="0.25"/>
    <row r="15984" customFormat="1" x14ac:dyDescent="0.25"/>
    <row r="15985" customFormat="1" x14ac:dyDescent="0.25"/>
    <row r="15986" customFormat="1" x14ac:dyDescent="0.25"/>
    <row r="15987" customFormat="1" x14ac:dyDescent="0.25"/>
    <row r="15988" customFormat="1" x14ac:dyDescent="0.25"/>
    <row r="15989" customFormat="1" x14ac:dyDescent="0.25"/>
    <row r="15990" customFormat="1" x14ac:dyDescent="0.25"/>
    <row r="15991" customFormat="1" x14ac:dyDescent="0.25"/>
    <row r="15992" customFormat="1" x14ac:dyDescent="0.25"/>
    <row r="15993" customFormat="1" x14ac:dyDescent="0.25"/>
    <row r="15994" customFormat="1" x14ac:dyDescent="0.25"/>
    <row r="15995" customFormat="1" x14ac:dyDescent="0.25"/>
    <row r="15996" customFormat="1" x14ac:dyDescent="0.25"/>
    <row r="15997" customFormat="1" x14ac:dyDescent="0.25"/>
    <row r="15998" customFormat="1" x14ac:dyDescent="0.25"/>
    <row r="15999" customFormat="1" x14ac:dyDescent="0.25"/>
    <row r="16000" customFormat="1" x14ac:dyDescent="0.25"/>
    <row r="16001" customFormat="1" x14ac:dyDescent="0.25"/>
    <row r="16002" customFormat="1" x14ac:dyDescent="0.25"/>
    <row r="16003" customFormat="1" x14ac:dyDescent="0.25"/>
    <row r="16004" customFormat="1" x14ac:dyDescent="0.25"/>
    <row r="16005" customFormat="1" x14ac:dyDescent="0.25"/>
    <row r="16006" customFormat="1" x14ac:dyDescent="0.25"/>
    <row r="16007" customFormat="1" x14ac:dyDescent="0.25"/>
    <row r="16008" customFormat="1" x14ac:dyDescent="0.25"/>
    <row r="16009" customFormat="1" x14ac:dyDescent="0.25"/>
    <row r="16010" customFormat="1" x14ac:dyDescent="0.25"/>
    <row r="16011" customFormat="1" x14ac:dyDescent="0.25"/>
    <row r="16012" customFormat="1" x14ac:dyDescent="0.25"/>
    <row r="16013" customFormat="1" x14ac:dyDescent="0.25"/>
    <row r="16014" customFormat="1" x14ac:dyDescent="0.25"/>
    <row r="16015" customFormat="1" x14ac:dyDescent="0.25"/>
    <row r="16016" customFormat="1" x14ac:dyDescent="0.25"/>
    <row r="16017" spans="1:15" customFormat="1" x14ac:dyDescent="0.25"/>
    <row r="16018" spans="1:15" x14ac:dyDescent="0.25">
      <c r="A16018"/>
      <c r="B16018"/>
      <c r="C16018"/>
      <c r="D16018"/>
      <c r="E16018"/>
      <c r="F16018"/>
      <c r="G16018"/>
      <c r="O16018"/>
    </row>
    <row r="16019" spans="1:15" x14ac:dyDescent="0.25">
      <c r="A16019"/>
      <c r="B16019"/>
      <c r="C16019"/>
      <c r="D16019"/>
      <c r="E16019"/>
      <c r="F16019"/>
      <c r="G16019"/>
      <c r="O16019"/>
    </row>
    <row r="16020" spans="1:15" x14ac:dyDescent="0.25">
      <c r="A16020"/>
      <c r="B16020"/>
      <c r="C16020"/>
      <c r="D16020"/>
      <c r="E16020"/>
      <c r="F16020"/>
      <c r="G16020"/>
      <c r="O16020"/>
    </row>
    <row r="16021" spans="1:15" x14ac:dyDescent="0.25">
      <c r="A16021"/>
      <c r="B16021"/>
      <c r="C16021"/>
      <c r="D16021"/>
      <c r="E16021"/>
      <c r="F16021"/>
      <c r="G16021"/>
      <c r="O16021"/>
    </row>
    <row r="16022" spans="1:15" x14ac:dyDescent="0.25">
      <c r="A16022"/>
      <c r="B16022"/>
      <c r="C16022"/>
      <c r="D16022"/>
      <c r="E16022"/>
      <c r="F16022"/>
      <c r="G16022"/>
      <c r="O16022"/>
    </row>
    <row r="16023" spans="1:15" x14ac:dyDescent="0.25">
      <c r="A16023"/>
      <c r="B16023"/>
      <c r="C16023"/>
      <c r="D16023"/>
      <c r="E16023"/>
      <c r="F16023"/>
      <c r="G16023"/>
      <c r="O16023"/>
    </row>
    <row r="16024" spans="1:15" x14ac:dyDescent="0.25">
      <c r="A16024"/>
      <c r="B16024"/>
      <c r="C16024"/>
      <c r="D16024"/>
      <c r="E16024"/>
      <c r="F16024"/>
      <c r="G16024"/>
      <c r="O16024"/>
    </row>
    <row r="16025" spans="1:15" x14ac:dyDescent="0.25">
      <c r="A16025"/>
      <c r="B16025"/>
      <c r="C16025"/>
      <c r="D16025"/>
      <c r="E16025"/>
      <c r="F16025"/>
      <c r="G16025"/>
      <c r="O16025"/>
    </row>
    <row r="16026" spans="1:15" x14ac:dyDescent="0.25">
      <c r="A16026"/>
      <c r="B16026"/>
      <c r="C16026"/>
      <c r="D16026"/>
      <c r="E16026"/>
      <c r="F16026"/>
      <c r="G16026"/>
      <c r="O16026"/>
    </row>
    <row r="16027" spans="1:15" x14ac:dyDescent="0.25">
      <c r="A16027"/>
      <c r="B16027"/>
      <c r="C16027"/>
      <c r="D16027"/>
      <c r="E16027"/>
      <c r="F16027"/>
      <c r="G16027"/>
      <c r="O16027"/>
    </row>
    <row r="16028" spans="1:15" x14ac:dyDescent="0.25">
      <c r="A16028"/>
      <c r="B16028"/>
      <c r="C16028"/>
      <c r="D16028"/>
      <c r="E16028"/>
      <c r="F16028"/>
      <c r="G16028"/>
      <c r="O16028"/>
    </row>
    <row r="16029" spans="1:15" x14ac:dyDescent="0.25">
      <c r="A16029"/>
      <c r="B16029"/>
      <c r="C16029"/>
      <c r="D16029"/>
      <c r="E16029"/>
      <c r="F16029"/>
      <c r="G16029"/>
      <c r="O16029"/>
    </row>
    <row r="16030" spans="1:15" x14ac:dyDescent="0.25">
      <c r="A16030"/>
      <c r="B16030"/>
      <c r="C16030"/>
      <c r="D16030"/>
      <c r="E16030"/>
      <c r="F16030"/>
      <c r="G16030"/>
      <c r="O16030"/>
    </row>
    <row r="16031" spans="1:15" x14ac:dyDescent="0.25">
      <c r="A16031"/>
      <c r="B16031"/>
      <c r="C16031"/>
      <c r="D16031"/>
      <c r="E16031"/>
      <c r="F16031"/>
      <c r="G16031"/>
      <c r="O16031"/>
    </row>
    <row r="16032" spans="1:15" x14ac:dyDescent="0.25">
      <c r="A16032"/>
      <c r="B16032"/>
      <c r="C16032"/>
      <c r="D16032"/>
      <c r="E16032"/>
      <c r="F16032"/>
      <c r="G16032"/>
      <c r="O16032"/>
    </row>
    <row r="16033" spans="1:15" x14ac:dyDescent="0.25">
      <c r="A16033"/>
      <c r="B16033"/>
      <c r="C16033"/>
      <c r="D16033"/>
      <c r="E16033"/>
      <c r="F16033"/>
      <c r="G16033"/>
      <c r="O16033"/>
    </row>
    <row r="16034" spans="1:15" x14ac:dyDescent="0.25">
      <c r="A16034"/>
      <c r="B16034"/>
      <c r="C16034"/>
      <c r="D16034"/>
      <c r="E16034"/>
      <c r="F16034"/>
      <c r="G16034"/>
      <c r="O16034"/>
    </row>
    <row r="16035" spans="1:15" x14ac:dyDescent="0.25">
      <c r="A16035"/>
      <c r="B16035"/>
      <c r="C16035"/>
      <c r="D16035"/>
      <c r="E16035"/>
      <c r="F16035"/>
      <c r="G16035"/>
      <c r="O16035"/>
    </row>
    <row r="16036" spans="1:15" x14ac:dyDescent="0.25">
      <c r="A16036"/>
      <c r="B16036"/>
      <c r="C16036"/>
      <c r="D16036"/>
      <c r="E16036"/>
      <c r="F16036"/>
      <c r="G16036"/>
      <c r="O16036"/>
    </row>
    <row r="16037" spans="1:15" x14ac:dyDescent="0.25">
      <c r="A16037"/>
      <c r="B16037"/>
      <c r="C16037"/>
      <c r="D16037"/>
      <c r="E16037"/>
      <c r="F16037"/>
      <c r="G16037"/>
      <c r="O16037"/>
    </row>
    <row r="16038" spans="1:15" x14ac:dyDescent="0.25">
      <c r="A16038"/>
      <c r="B16038"/>
      <c r="C16038"/>
      <c r="D16038"/>
      <c r="E16038"/>
      <c r="F16038"/>
      <c r="G16038"/>
      <c r="O16038"/>
    </row>
    <row r="16039" spans="1:15" x14ac:dyDescent="0.25">
      <c r="A16039"/>
      <c r="B16039"/>
      <c r="C16039"/>
      <c r="D16039"/>
      <c r="E16039"/>
      <c r="F16039"/>
      <c r="G16039"/>
      <c r="O16039"/>
    </row>
    <row r="16040" spans="1:15" x14ac:dyDescent="0.25">
      <c r="A16040"/>
      <c r="B16040"/>
      <c r="C16040"/>
      <c r="D16040"/>
      <c r="E16040"/>
      <c r="F16040"/>
      <c r="G16040"/>
      <c r="O16040"/>
    </row>
    <row r="16041" spans="1:15" x14ac:dyDescent="0.25">
      <c r="A16041"/>
      <c r="B16041"/>
      <c r="C16041"/>
      <c r="D16041"/>
      <c r="E16041"/>
      <c r="F16041"/>
      <c r="G16041"/>
      <c r="O16041"/>
    </row>
    <row r="16042" spans="1:15" x14ac:dyDescent="0.25">
      <c r="A16042"/>
      <c r="B16042"/>
      <c r="C16042"/>
      <c r="D16042"/>
      <c r="E16042"/>
      <c r="F16042"/>
      <c r="G16042"/>
      <c r="O16042"/>
    </row>
    <row r="16043" spans="1:15" x14ac:dyDescent="0.25">
      <c r="A16043"/>
      <c r="B16043"/>
      <c r="C16043"/>
      <c r="D16043"/>
      <c r="E16043"/>
      <c r="F16043"/>
      <c r="G16043"/>
      <c r="O16043"/>
    </row>
    <row r="16044" spans="1:15" x14ac:dyDescent="0.25">
      <c r="A16044"/>
      <c r="B16044"/>
      <c r="C16044"/>
      <c r="D16044"/>
      <c r="E16044"/>
      <c r="F16044"/>
      <c r="G16044"/>
      <c r="O16044"/>
    </row>
    <row r="16045" spans="1:15" x14ac:dyDescent="0.25">
      <c r="A16045"/>
      <c r="B16045"/>
      <c r="C16045"/>
      <c r="D16045"/>
      <c r="E16045"/>
      <c r="F16045"/>
      <c r="G16045"/>
      <c r="O16045"/>
    </row>
  </sheetData>
  <pageMargins left="0.25" right="0.25" top="0.75" bottom="0.75" header="0.3" footer="0.3"/>
  <pageSetup paperSize="8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Placements</vt:lpstr>
      <vt:lpstr>Travaux</vt:lpstr>
      <vt:lpstr>Budget Base</vt:lpstr>
      <vt:lpstr>'Budget Base'!Zone_d_impression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</dc:creator>
  <cp:lastModifiedBy>CG-ASUSWIN10</cp:lastModifiedBy>
  <cp:lastPrinted>2022-01-04T10:27:26Z</cp:lastPrinted>
  <dcterms:created xsi:type="dcterms:W3CDTF">2006-09-12T15:06:44Z</dcterms:created>
  <dcterms:modified xsi:type="dcterms:W3CDTF">2023-08-09T09:18:31Z</dcterms:modified>
</cp:coreProperties>
</file>